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MARIJANKA\Polugodisnji izvjestaj o izvrsenju 2024\"/>
    </mc:Choice>
  </mc:AlternateContent>
  <bookViews>
    <workbookView xWindow="0" yWindow="0" windowWidth="20730" windowHeight="11760" activeTab="3"/>
  </bookViews>
  <sheets>
    <sheet name="SAŽETAK" sheetId="1" r:id="rId1"/>
    <sheet name="PR-RAS_ek" sheetId="3" r:id="rId2"/>
    <sheet name="PR-RAS_izvori" sheetId="8" r:id="rId3"/>
    <sheet name="RAS_funkcijski" sheetId="11" r:id="rId4"/>
    <sheet name="RAS_programski" sheetId="12" r:id="rId5"/>
  </sheets>
  <calcPr calcId="162913"/>
</workbook>
</file>

<file path=xl/calcChain.xml><?xml version="1.0" encoding="utf-8"?>
<calcChain xmlns="http://schemas.openxmlformats.org/spreadsheetml/2006/main">
  <c r="G10" i="8" l="1"/>
  <c r="G11" i="8"/>
  <c r="G12" i="8"/>
  <c r="G13" i="8"/>
  <c r="G14" i="8"/>
  <c r="G15" i="8"/>
  <c r="D9" i="8"/>
  <c r="D8" i="8" s="1"/>
  <c r="H19" i="1"/>
  <c r="I19" i="1"/>
  <c r="J19" i="1"/>
  <c r="G19" i="1"/>
  <c r="H18" i="1"/>
  <c r="I18" i="1"/>
  <c r="J18" i="1"/>
  <c r="G18" i="1"/>
  <c r="H16" i="1"/>
  <c r="I16" i="1"/>
  <c r="J16" i="1"/>
  <c r="G16" i="1"/>
  <c r="K15" i="1"/>
  <c r="J15" i="1"/>
  <c r="H15" i="1"/>
  <c r="G15" i="1"/>
  <c r="G37" i="3"/>
  <c r="G36" i="3"/>
  <c r="G33" i="3"/>
  <c r="G32" i="3"/>
  <c r="G31" i="3"/>
  <c r="G26" i="3"/>
  <c r="G25" i="3"/>
  <c r="G24" i="3"/>
  <c r="G23" i="3"/>
  <c r="G22" i="3"/>
  <c r="G21" i="3"/>
  <c r="G20" i="3"/>
  <c r="G19" i="3"/>
  <c r="G18" i="3"/>
  <c r="G17" i="3"/>
  <c r="G16" i="3"/>
  <c r="G12" i="3"/>
  <c r="G11" i="3"/>
  <c r="G10" i="3"/>
  <c r="G9" i="3"/>
  <c r="D29" i="3"/>
  <c r="D28" i="3" s="1"/>
  <c r="D27" i="3" l="1"/>
  <c r="G28" i="3"/>
  <c r="G29" i="3"/>
  <c r="G8" i="8"/>
  <c r="D7" i="8"/>
  <c r="G9" i="8"/>
  <c r="G17" i="1"/>
  <c r="H14" i="1"/>
  <c r="G14" i="1"/>
  <c r="G27" i="3" l="1"/>
  <c r="D8" i="3"/>
  <c r="D6" i="8"/>
  <c r="G7" i="8"/>
  <c r="G20" i="1"/>
  <c r="H17" i="1"/>
  <c r="H20" i="1" s="1"/>
  <c r="I17" i="1"/>
  <c r="L18" i="1"/>
  <c r="K18" i="1"/>
  <c r="J14" i="1"/>
  <c r="J17" i="1"/>
  <c r="G8" i="3" l="1"/>
  <c r="L15" i="1" s="1"/>
  <c r="I15" i="1"/>
  <c r="I14" i="1" s="1"/>
  <c r="I20" i="1" s="1"/>
  <c r="D7" i="3"/>
  <c r="G7" i="3" s="1"/>
  <c r="D5" i="8"/>
  <c r="G5" i="8" s="1"/>
  <c r="G6" i="8"/>
  <c r="K17" i="1"/>
  <c r="L17" i="1"/>
  <c r="K14" i="1"/>
  <c r="J20" i="1"/>
  <c r="L14" i="1"/>
</calcChain>
</file>

<file path=xl/sharedStrings.xml><?xml version="1.0" encoding="utf-8"?>
<sst xmlns="http://schemas.openxmlformats.org/spreadsheetml/2006/main" count="416" uniqueCount="178">
  <si>
    <t>PRIHODI UKUPNO</t>
  </si>
  <si>
    <t>RASHODI UKUPNO</t>
  </si>
  <si>
    <t>BROJČANA OZNAKA I NAZIV</t>
  </si>
  <si>
    <t>II. POSEBNI DIO</t>
  </si>
  <si>
    <t>I. OPĆI DIO</t>
  </si>
  <si>
    <t>INDEKS</t>
  </si>
  <si>
    <t xml:space="preserve">IZVJEŠTAJ O PRIHODIMA I RASHODIMA PREMA EKONOMSKOJ KLASIFIKACIJI </t>
  </si>
  <si>
    <t>6=5/2*100</t>
  </si>
  <si>
    <t>7=5/4*100</t>
  </si>
  <si>
    <t>IZVJEŠTAJ O PRIHODIMA I RASHODIMA PREMA IZVORIMA FINANCIRANJA</t>
  </si>
  <si>
    <t>IZVJEŠTAJ O RASHODIMA PREMA FUNKCIJSKOJ KLASIFIKACIJI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</si>
  <si>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</si>
  <si>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</si>
  <si>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</si>
  <si>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</si>
  <si>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</si>
  <si>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</si>
  <si>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</si>
  <si>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</si>
  <si>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</si>
  <si>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</si>
  <si>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</si>
  <si>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</si>
  <si>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</si>
  <si>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</si>
  <si>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 xml:space="preserve">IZVRŠENJE 
1.-6.2023. </t>
  </si>
  <si>
    <t>IZVJEŠTAJ PO PROGRAMSKOJ KLASIFIKACIJI</t>
  </si>
  <si>
    <t>IZVORNI PLAN ILI REBALANS 2024.*</t>
  </si>
  <si>
    <t xml:space="preserve">Napomena:  </t>
  </si>
  <si>
    <t>TEKUĆI PLAN 2024.*</t>
  </si>
  <si>
    <t xml:space="preserve">IZVRŠENJE 
1.-6.2024. </t>
  </si>
  <si>
    <t xml:space="preserve">** AKO Opći i Posebni dio polugodišnjeg izvještaja ne sadrži "TEKUĆI PLAN 2024.", "INDEKS"("IZVRŠENJE 1.-6.2024."/"TEKUĆI PLAN 2024.") iskazuje se kao "IZVRŠENJE 1.-6.2024."/"IZVORNI PLAN 2024." ODNOSNO "REBALANS 2024." </t>
  </si>
  <si>
    <t xml:space="preserve">IZVJEŠTAJ O IZVRŠENJU FINANCIJSKOG PLANA PRORAČUNSKOG KORISNIKA JEDINICE LOKALNE I PODRUČNE (REGIONALNE) SAMOUPRAVE ZA PRVO POLUGODIŠTE 2024.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</si>
  <si>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</si>
  <si>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>Ostvarenje preth. god. (1)</t>
  </si>
  <si>
    <t>Izvorni plan (2.)</t>
  </si>
  <si>
    <t>Tekući plan (3.)</t>
  </si>
  <si>
    <t>Ostvarenje (4.)</t>
  </si>
  <si>
    <t>Ind. (5.)(4./1.)</t>
  </si>
  <si>
    <t>Ind. (6.)(4./3.)</t>
  </si>
  <si>
    <t>SVEUKUPNO</t>
  </si>
  <si>
    <t>6 Prihodi poslovanja</t>
  </si>
  <si>
    <t>63 Pomoći iz inozemstva i od subjekata unutar općeg proračuna</t>
  </si>
  <si>
    <t>6361 Tekuće pomoći proračunskim korisnicima iz proračuna koji im nije nadležan</t>
  </si>
  <si>
    <t>6362 Kapitalne pomoći proračunskim korisnicima iz proračuna koji im nije nadležan</t>
  </si>
  <si>
    <t>6391 Tekući prijenosi između proračunskih korisnika istog proračuna</t>
  </si>
  <si>
    <t>64 Prihodi od imovine</t>
  </si>
  <si>
    <t>6413 Kamate na oročena sredstva i depozite po viđenju</t>
  </si>
  <si>
    <t>65 Prihodi od upravnih i administrativnih pristojbi, pristojbi po posebnim propisima i naknada</t>
  </si>
  <si>
    <t>6526 Ostali nespomenuti prihodi</t>
  </si>
  <si>
    <t>66 Prihodi od prodaje proizvoda i robe te pruženih usluga i prihodi od donacija te povrati po protestiranim jamstvima</t>
  </si>
  <si>
    <t>6614 Prihodi od prodaje proizvoda i robe</t>
  </si>
  <si>
    <t>6615 Prihodi od pruženih usluga</t>
  </si>
  <si>
    <t>6631 Tekuće donacije</t>
  </si>
  <si>
    <t>67 Prihodi iz nadležnog proračuna i od HZZO-a temeljem ugovornih obveza</t>
  </si>
  <si>
    <t>6711 Prihodi iz nadležnog proračuna za financiranje rashoda poslovanja</t>
  </si>
  <si>
    <t>6712 Prihodi iz nadležnog proračuna za financiranje rashoda za nabavu nefinancijske imovine</t>
  </si>
  <si>
    <t>68 Kazne, upravne mjere i ostali prihodi</t>
  </si>
  <si>
    <t>6831 Ostali prihodi</t>
  </si>
  <si>
    <t>9 Vlastiti izvori</t>
  </si>
  <si>
    <t>92 Rezultat poslovanja</t>
  </si>
  <si>
    <t>9221 Višak prihoda</t>
  </si>
  <si>
    <t>Brojčana oznaka i naziv</t>
  </si>
  <si>
    <t>3 Rashodi poslovanja</t>
  </si>
  <si>
    <t>31 Rashodi za zaposlene</t>
  </si>
  <si>
    <t>3111 Plaće za redovan rad</t>
  </si>
  <si>
    <t>3113 Plaće za prekovremeni rad</t>
  </si>
  <si>
    <t>3114 Plaće za posebne uvjete rada</t>
  </si>
  <si>
    <t>3121 Ostali rashodi za zaposlene</t>
  </si>
  <si>
    <t>3132 Doprinosi za obvezno zdravstveno osiguranje</t>
  </si>
  <si>
    <t>3133 Doprinosi za obvezno osiguranje u slučaju nezaposlenosti</t>
  </si>
  <si>
    <t>32 Materijalni rashodi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</si>
  <si>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</si>
  <si>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</si>
  <si>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</si>
  <si>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</si>
  <si>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</si>
  <si>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</si>
  <si>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</si>
  <si>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</si>
  <si>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</si>
  <si>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</si>
  <si>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</si>
  <si>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</si>
  <si>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</si>
  <si>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</si>
  <si>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</si>
  <si>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</si>
  <si>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</si>
  <si>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</si>
  <si>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3241 Naknade troškova osobama izvan radnog odnosa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</si>
  <si>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</si>
  <si>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</si>
  <si>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</si>
  <si>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</si>
  <si>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</si>
  <si>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3296 Troškovi sudskih postupaka</t>
  </si>
  <si>
    <t>3299 Ostali nespomenuti rashodi poslovanja</t>
  </si>
  <si>
    <t>34 Financijski rashodi</t>
  </si>
  <si>
    <t>3431 Bankarske usluge i usluge platnog prometa</t>
  </si>
  <si>
    <t>3433 Zatezne kamate</t>
  </si>
  <si>
    <t>37 Naknade građanima i kućanstvima na temelju osiguranja i druge naknade</t>
  </si>
  <si>
    <t>3722 Naknade građanima i kućanstvima u naravi</t>
  </si>
  <si>
    <t>38 Ostali rashodi</t>
  </si>
  <si>
    <t>3812 Tekuće donacije u naravi</t>
  </si>
  <si>
    <t>4 Rashodi za nabavu nefinancijske imovine</t>
  </si>
  <si>
    <t>42 Rashodi za nabavu proizvedene dugotrajne imovine</t>
  </si>
  <si>
    <t>4221 Uredska oprema i namještaj</t>
  </si>
  <si>
    <t>4226 Sportska i glazbena oprema</t>
  </si>
  <si>
    <t>4227 Uređaji, strojevi i oprema za ostale namjene</t>
  </si>
  <si>
    <t>4241 Knjige</t>
  </si>
  <si>
    <t>Izvor: 1 OPĆI PRIHODI I PRIMICI</t>
  </si>
  <si>
    <t>Izvor: 11 OPĆI PRIHODI I PRIMICI</t>
  </si>
  <si>
    <t>Izvor: 12 PRIHODI ZA DECENTRALIZIRANE FUNKCIJE</t>
  </si>
  <si>
    <t>Izvor: 3 VLASTITI PRIHODI</t>
  </si>
  <si>
    <t>Izvor: 31 VLASTITI PRIHODI - PRORAČUNSKI KORISNICI</t>
  </si>
  <si>
    <t>Izvor: 4 PRIHODI ZA POSEBNE NAMJENE</t>
  </si>
  <si>
    <t>Izvor: 44 PRIHODI ZA POSEBNE NAMJENE - PRORAČUNSKI KORISNICI</t>
  </si>
  <si>
    <t>Izvor: 5 POMOĆI</t>
  </si>
  <si>
    <t>Izvor: 57 POMOĆI - PRORAČUNSKI KORISNICI</t>
  </si>
  <si>
    <t>Izvor: 6 DONACIJE</t>
  </si>
  <si>
    <t>Izvor: 62 DONACIJE - PRORAČUNSKI KORISNICI</t>
  </si>
  <si>
    <t>Izvor: 9 PRENESENA SREDSTVA IZ PRETHODNE GODINE</t>
  </si>
  <si>
    <t>Izvor: 93 VIŠAK - VLASTITI PRIHODI</t>
  </si>
  <si>
    <t>Izvor: 94 VIŠAK - PRIHODI ZA POSEBNE NAMJENE</t>
  </si>
  <si>
    <t>Izvor: 95 VIŠAK - PRIHODI OD POMOĆI</t>
  </si>
  <si>
    <t>Izvor: 96 VIŠAK - DONACIJE</t>
  </si>
  <si>
    <t>Funk. klas: 0 Javnost</t>
  </si>
  <si>
    <t>Funk. klas: 09 OBRAZOVANJE</t>
  </si>
  <si>
    <t>091 Predškolsko i osnovno obrazovanje</t>
  </si>
  <si>
    <t>Funk. klas: 0912 Osnovno obrazovanje</t>
  </si>
  <si>
    <t>Izvorni plan (1.)</t>
  </si>
  <si>
    <t>Tekući plan (2)</t>
  </si>
  <si>
    <t>Ostvarenje (3)</t>
  </si>
  <si>
    <t>Index (3/2)</t>
  </si>
  <si>
    <t>1137 PROGRAM ZAKONSKOG STANDARDA - DECENTRALIZIRANE FUNKCIJE</t>
  </si>
  <si>
    <t>A113701 PROGRAMSKA DJELATNOST OSNOVNIH ŠKOLA GRADA</t>
  </si>
  <si>
    <t>1138 PROGRAM STANDARDA IZNAD DRŽAVNOG STANDARDA - ŠIRE JAVNE POTREBE</t>
  </si>
  <si>
    <t>A113801 PROGRAM PRODUŽENOG BORAVKA I CJELODNEVNOG ODGOJNO - OBRAZOVANOG RADA</t>
  </si>
  <si>
    <t>A113804 PROGRAM RADA S DAROVITIM UČENICIMA</t>
  </si>
  <si>
    <t>A113811 OSTALE AKTIVNOSTI</t>
  </si>
  <si>
    <t>A113814 FAKULTATIVNI PREDMET "MOJA RIJEKA"</t>
  </si>
  <si>
    <t>A113821 GRAĐANSKI ODGOJ I OBRAZOVANJE</t>
  </si>
  <si>
    <t>1139 OSTALE PROGRAMSKE AKTIVNOSTI OSNOVNIH ŠKOLA</t>
  </si>
  <si>
    <t>A113901 OSTALE PROGRAMSKE AKTIVNOSTI OSNOVNIH ŠKOLA</t>
  </si>
  <si>
    <t>A113913 UDŽBENICI ZA UČENIKE OSNOVNIH ŠKOLA</t>
  </si>
  <si>
    <t>A113914 ODGOJNO - OBRAZOVNO, ADMINISTRATIVNO I TEHNIČKO OSOBLJE</t>
  </si>
  <si>
    <t>A113922 PREHRANA UČENIKA OSNOVNIH ŠKOLA</t>
  </si>
  <si>
    <t>K113902 PROIZVEDENA DUGOTRAJNA IMOVINA OSNOVNIH ŠKOLA</t>
  </si>
  <si>
    <t>T113911 PODRŠKA PROVEDBI CJELOVITE KURIKULARNE REFORME</t>
  </si>
  <si>
    <t>1409 EUROPSKI PROJEKTI</t>
  </si>
  <si>
    <t>T113908 ERASMUS+ "ZDRAVIJI DORUČAK, MUDRIJI UMOVI"- EU</t>
  </si>
  <si>
    <t>9 VLASTITI IZVORI</t>
  </si>
  <si>
    <t>311 Plaće (Bruto)</t>
  </si>
  <si>
    <t>312 Ostali rashodi za zaposlene</t>
  </si>
  <si>
    <t>313 Doprinosi na plaće</t>
  </si>
  <si>
    <t>321 Naknade troškova zaposlenima</t>
  </si>
  <si>
    <t>322 Rashodi za materijal i energiju</t>
  </si>
  <si>
    <t>323 Rashodi za usluge</t>
  </si>
  <si>
    <t>324 Naknade troškova osobama izvan radnog odnosa</t>
  </si>
  <si>
    <t>329 Ostali nespomenuti rashodi poslovanja</t>
  </si>
  <si>
    <t>343 Ostali financijski rashodi</t>
  </si>
  <si>
    <t>372 Ostale naknade građanima i kućanstvima iz proračuna</t>
  </si>
  <si>
    <t>381 Tekuće donacije</t>
  </si>
  <si>
    <t>422 Postrojenja i oprema</t>
  </si>
  <si>
    <t>424 Knjige, umjetnička djela i ostale izložbene vrijednosti</t>
  </si>
  <si>
    <t>636 Pomoći proračunskim korisnicima iz proračuna koji im nije nadležan</t>
  </si>
  <si>
    <t>639 Prijenosi između proračunskih korisnika istog proračuna</t>
  </si>
  <si>
    <t>641 Prihodi od financijske imovine</t>
  </si>
  <si>
    <t>652 Prihodi po posebnim propisima</t>
  </si>
  <si>
    <t>661 Prihodi od prodaje proizvoda i robe te pruženih usluga</t>
  </si>
  <si>
    <t>663 Donacije od pravnih i fizičkih osoba izvan općeg proračuna i povrat donacija po protestiranim jamstvima</t>
  </si>
  <si>
    <t>671 Prihodi iz nadležnog proračuna za financiranje redovne djelatnosti proračunskih korisnika</t>
  </si>
  <si>
    <t>683 Ostali prihodi</t>
  </si>
  <si>
    <t>922 Višak/manjak prihoda</t>
  </si>
  <si>
    <t>OSNOVNA ŠKOLA KOZALA</t>
  </si>
  <si>
    <t>ANTE KOVAČIĆA 21</t>
  </si>
  <si>
    <t>51 000 RIJEKA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</si>
</sst>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u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rgb="FF000000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rgb="FF0000FF"/>
      <name val="Arial"/>
      <family val="2"/>
      <charset val="238"/>
    </font>
    <font>
      <b/>
      <sz val="11"/>
      <color theme="1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42">
    <xf numFmtId="0" fontId="0" fillId="0" borderId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26" fillId="5" borderId="0" applyNumberFormat="0" applyBorder="0" applyAlignment="0" applyProtection="0"/>
    <xf numFmtId="0" fontId="27" fillId="6" borderId="0" applyNumberFormat="0" applyBorder="0" applyAlignment="0" applyProtection="0"/>
    <xf numFmtId="0" fontId="28" fillId="7" borderId="9" applyNumberFormat="0" applyAlignment="0" applyProtection="0"/>
    <xf numFmtId="0" fontId="29" fillId="8" borderId="10" applyNumberFormat="0" applyAlignment="0" applyProtection="0"/>
    <xf numFmtId="0" fontId="30" fillId="8" borderId="9" applyNumberFormat="0" applyAlignment="0" applyProtection="0"/>
    <xf numFmtId="0" fontId="31" fillId="0" borderId="11" applyNumberFormat="0" applyFill="0" applyAlignment="0" applyProtection="0"/>
    <xf numFmtId="0" fontId="32" fillId="9" borderId="12" applyNumberFormat="0" applyAlignment="0" applyProtection="0"/>
    <xf numFmtId="0" fontId="33" fillId="0" borderId="0" applyNumberFormat="0" applyFill="0" applyBorder="0" applyAlignment="0" applyProtection="0"/>
    <xf numFmtId="0" fontId="20" fillId="10" borderId="13" applyNumberFormat="0" applyFont="0" applyAlignment="0" applyProtection="0"/>
    <xf numFmtId="0" fontId="34" fillId="0" borderId="0" applyNumberFormat="0" applyFill="0" applyBorder="0" applyAlignment="0" applyProtection="0"/>
    <xf numFmtId="0" fontId="1" fillId="0" borderId="14" applyNumberFormat="0" applyFill="0" applyAlignment="0" applyProtection="0"/>
    <xf numFmtId="0" fontId="35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35" fillId="14" borderId="0" applyNumberFormat="0" applyBorder="0" applyAlignment="0" applyProtection="0"/>
    <xf numFmtId="0" fontId="35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35" fillId="18" borderId="0" applyNumberFormat="0" applyBorder="0" applyAlignment="0" applyProtection="0"/>
    <xf numFmtId="0" fontId="35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35" fillId="22" borderId="0" applyNumberFormat="0" applyBorder="0" applyAlignment="0" applyProtection="0"/>
    <xf numFmtId="0" fontId="35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35" fillId="26" borderId="0" applyNumberFormat="0" applyBorder="0" applyAlignment="0" applyProtection="0"/>
    <xf numFmtId="0" fontId="35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35" fillId="30" borderId="0" applyNumberFormat="0" applyBorder="0" applyAlignment="0" applyProtection="0"/>
    <xf numFmtId="0" fontId="35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35" fillId="34" borderId="0" applyNumberFormat="0" applyBorder="0" applyAlignment="0" applyProtection="0"/>
  </cellStyleXfs>
  <cellXfs count="99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" fillId="0" borderId="5" xfId="0" applyFont="1" applyBorder="1" applyAlignment="1">
      <alignment horizontal="center" vertical="center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0" fontId="12" fillId="0" borderId="5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3" fillId="2" borderId="3" xfId="0" applyNumberFormat="1" applyFont="1" applyFill="1" applyBorder="1" applyAlignment="1" applyProtection="1">
      <alignment horizontal="center" vertical="center" wrapText="1"/>
    </xf>
    <xf numFmtId="0" fontId="13" fillId="0" borderId="3" xfId="0" quotePrefix="1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0" xfId="0" applyFont="1" applyAlignment="1">
      <alignment wrapText="1"/>
    </xf>
    <xf numFmtId="0" fontId="0" fillId="3" borderId="0" xfId="0" applyFill="1"/>
    <xf numFmtId="0" fontId="11" fillId="0" borderId="0" xfId="0" applyFont="1" applyAlignment="1">
      <alignment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17" fillId="0" borderId="0" xfId="0" applyFont="1" applyAlignment="1"/>
    <xf numFmtId="4" fontId="6" fillId="0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0" fontId="0" fillId="0" borderId="0" xfId="0"/>
    <xf numFmtId="4" fontId="38" fillId="35" borderId="23" xfId="0" applyNumberFormat="1" applyFont="1" applyFill="1" applyBorder="1" applyAlignment="1">
      <alignment horizontal="right" wrapText="1" indent="1"/>
    </xf>
    <xf numFmtId="0" fontId="38" fillId="35" borderId="20" xfId="0" applyFont="1" applyFill="1" applyBorder="1" applyAlignment="1">
      <alignment horizontal="left" wrapText="1" indent="5"/>
    </xf>
    <xf numFmtId="0" fontId="36" fillId="0" borderId="17" xfId="0" applyFont="1" applyBorder="1" applyAlignment="1">
      <alignment horizontal="center" vertical="center" wrapText="1"/>
    </xf>
    <xf numFmtId="0" fontId="37" fillId="35" borderId="24" xfId="0" applyFont="1" applyFill="1" applyBorder="1" applyAlignment="1">
      <alignment horizontal="left" wrapText="1" indent="1"/>
    </xf>
    <xf numFmtId="0" fontId="38" fillId="35" borderId="22" xfId="0" applyFont="1" applyFill="1" applyBorder="1" applyAlignment="1">
      <alignment horizontal="left" wrapText="1" indent="3"/>
    </xf>
    <xf numFmtId="0" fontId="37" fillId="35" borderId="21" xfId="0" applyFont="1" applyFill="1" applyBorder="1" applyAlignment="1">
      <alignment horizontal="right" wrapText="1" indent="1"/>
    </xf>
    <xf numFmtId="0" fontId="37" fillId="35" borderId="21" xfId="0" applyFont="1" applyFill="1" applyBorder="1" applyAlignment="1">
      <alignment horizontal="left" wrapText="1" indent="1"/>
    </xf>
    <xf numFmtId="0" fontId="38" fillId="35" borderId="23" xfId="0" applyFont="1" applyFill="1" applyBorder="1" applyAlignment="1">
      <alignment horizontal="left" wrapText="1" indent="1"/>
    </xf>
    <xf numFmtId="0" fontId="18" fillId="35" borderId="22" xfId="0" applyFont="1" applyFill="1" applyBorder="1" applyAlignment="1">
      <alignment horizontal="left" wrapText="1" indent="5"/>
    </xf>
    <xf numFmtId="0" fontId="18" fillId="35" borderId="20" xfId="0" applyFont="1" applyFill="1" applyBorder="1" applyAlignment="1">
      <alignment horizontal="left" wrapText="1" indent="5"/>
    </xf>
    <xf numFmtId="0" fontId="18" fillId="35" borderId="20" xfId="0" applyFont="1" applyFill="1" applyBorder="1" applyAlignment="1">
      <alignment horizontal="left" wrapText="1" indent="1"/>
    </xf>
    <xf numFmtId="0" fontId="38" fillId="35" borderId="20" xfId="0" applyFont="1" applyFill="1" applyBorder="1" applyAlignment="1">
      <alignment horizontal="left" wrapText="1" indent="3"/>
    </xf>
    <xf numFmtId="2" fontId="37" fillId="35" borderId="21" xfId="0" applyNumberFormat="1" applyFont="1" applyFill="1" applyBorder="1" applyAlignment="1">
      <alignment horizontal="left" wrapText="1" indent="1"/>
    </xf>
    <xf numFmtId="0" fontId="36" fillId="0" borderId="18" xfId="0" applyFont="1" applyBorder="1" applyAlignment="1">
      <alignment horizontal="center" vertical="center" wrapText="1"/>
    </xf>
    <xf numFmtId="4" fontId="18" fillId="35" borderId="23" xfId="0" applyNumberFormat="1" applyFont="1" applyFill="1" applyBorder="1" applyAlignment="1">
      <alignment horizontal="right" wrapText="1" indent="1"/>
    </xf>
    <xf numFmtId="2" fontId="37" fillId="35" borderId="21" xfId="0" applyNumberFormat="1" applyFont="1" applyFill="1" applyBorder="1" applyAlignment="1">
      <alignment horizontal="right" wrapText="1" indent="1"/>
    </xf>
    <xf numFmtId="0" fontId="37" fillId="35" borderId="24" xfId="0" applyFont="1" applyFill="1" applyBorder="1" applyAlignment="1">
      <alignment horizontal="right" wrapText="1" indent="1"/>
    </xf>
    <xf numFmtId="0" fontId="38" fillId="35" borderId="20" xfId="0" applyFont="1" applyFill="1" applyBorder="1" applyAlignment="1">
      <alignment horizontal="left" wrapText="1" indent="4"/>
    </xf>
    <xf numFmtId="0" fontId="36" fillId="0" borderId="19" xfId="0" applyFont="1" applyBorder="1" applyAlignment="1">
      <alignment horizontal="center" vertical="center" wrapText="1"/>
    </xf>
    <xf numFmtId="0" fontId="0" fillId="0" borderId="0" xfId="0"/>
    <xf numFmtId="4" fontId="18" fillId="35" borderId="16" xfId="0" applyNumberFormat="1" applyFont="1" applyFill="1" applyBorder="1" applyAlignment="1">
      <alignment horizontal="right" wrapText="1" indent="1"/>
    </xf>
    <xf numFmtId="0" fontId="18" fillId="35" borderId="16" xfId="0" applyFont="1" applyFill="1" applyBorder="1" applyAlignment="1">
      <alignment horizontal="right" wrapText="1" indent="1"/>
    </xf>
    <xf numFmtId="0" fontId="18" fillId="35" borderId="23" xfId="0" applyFont="1" applyFill="1" applyBorder="1" applyAlignment="1">
      <alignment horizontal="right" wrapText="1" indent="1"/>
    </xf>
    <xf numFmtId="0" fontId="38" fillId="35" borderId="22" xfId="0" applyFont="1" applyFill="1" applyBorder="1" applyAlignment="1">
      <alignment horizontal="left" wrapText="1" indent="4"/>
    </xf>
    <xf numFmtId="0" fontId="38" fillId="35" borderId="23" xfId="0" applyFont="1" applyFill="1" applyBorder="1" applyAlignment="1">
      <alignment horizontal="right" wrapText="1" indent="1"/>
    </xf>
    <xf numFmtId="0" fontId="38" fillId="35" borderId="20" xfId="0" applyFont="1" applyFill="1" applyBorder="1" applyAlignment="1">
      <alignment horizontal="left" wrapText="1" indent="1"/>
    </xf>
    <xf numFmtId="2" fontId="37" fillId="35" borderId="24" xfId="0" applyNumberFormat="1" applyFont="1" applyFill="1" applyBorder="1" applyAlignment="1">
      <alignment horizontal="right" wrapText="1" indent="1"/>
    </xf>
    <xf numFmtId="0" fontId="0" fillId="0" borderId="0" xfId="0"/>
    <xf numFmtId="0" fontId="36" fillId="0" borderId="15" xfId="0" applyFont="1" applyBorder="1" applyAlignment="1">
      <alignment horizontal="center" vertical="center" wrapText="1"/>
    </xf>
    <xf numFmtId="0" fontId="38" fillId="35" borderId="16" xfId="0" applyFont="1" applyFill="1" applyBorder="1" applyAlignment="1">
      <alignment horizontal="left" wrapText="1" indent="1"/>
    </xf>
    <xf numFmtId="4" fontId="38" fillId="35" borderId="16" xfId="0" applyNumberFormat="1" applyFont="1" applyFill="1" applyBorder="1" applyAlignment="1">
      <alignment horizontal="right" wrapText="1" indent="1"/>
    </xf>
    <xf numFmtId="0" fontId="38" fillId="35" borderId="16" xfId="0" applyFont="1" applyFill="1" applyBorder="1" applyAlignment="1">
      <alignment horizontal="right" wrapText="1" indent="1"/>
    </xf>
    <xf numFmtId="0" fontId="39" fillId="35" borderId="16" xfId="0" applyFont="1" applyFill="1" applyBorder="1" applyAlignment="1">
      <alignment horizontal="left" wrapText="1" indent="1"/>
    </xf>
    <xf numFmtId="4" fontId="39" fillId="35" borderId="16" xfId="0" applyNumberFormat="1" applyFont="1" applyFill="1" applyBorder="1" applyAlignment="1">
      <alignment horizontal="right" wrapText="1" indent="1"/>
    </xf>
    <xf numFmtId="0" fontId="39" fillId="35" borderId="16" xfId="0" applyFont="1" applyFill="1" applyBorder="1" applyAlignment="1">
      <alignment horizontal="right" wrapText="1" indent="1"/>
    </xf>
    <xf numFmtId="0" fontId="39" fillId="35" borderId="16" xfId="0" applyFont="1" applyFill="1" applyBorder="1" applyAlignment="1">
      <alignment horizontal="left" wrapText="1" indent="2"/>
    </xf>
    <xf numFmtId="0" fontId="38" fillId="35" borderId="16" xfId="0" applyFont="1" applyFill="1" applyBorder="1" applyAlignment="1">
      <alignment horizontal="left" wrapText="1" indent="3"/>
    </xf>
    <xf numFmtId="0" fontId="38" fillId="35" borderId="16" xfId="0" applyFont="1" applyFill="1" applyBorder="1" applyAlignment="1">
      <alignment horizontal="left" wrapText="1" indent="4"/>
    </xf>
    <xf numFmtId="0" fontId="1" fillId="0" borderId="0" xfId="0" applyFont="1" applyBorder="1" applyAlignment="1">
      <alignment horizontal="left" vertical="top" wrapText="1"/>
    </xf>
    <xf numFmtId="0" fontId="10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3" fillId="0" borderId="3" xfId="0" quotePrefix="1" applyFont="1" applyBorder="1" applyAlignment="1">
      <alignment horizontal="center" wrapText="1"/>
    </xf>
    <xf numFmtId="0" fontId="13" fillId="0" borderId="1" xfId="0" quotePrefix="1" applyFont="1" applyBorder="1" applyAlignment="1">
      <alignment horizont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0" fillId="0" borderId="2" xfId="0" applyNumberFormat="1" applyFont="1" applyFill="1" applyBorder="1" applyAlignment="1" applyProtection="1">
      <alignment horizontal="left" vertical="center" wrapText="1"/>
    </xf>
    <xf numFmtId="0" fontId="10" fillId="0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left" vertical="center" wrapText="1"/>
    </xf>
    <xf numFmtId="0" fontId="10" fillId="0" borderId="1" xfId="0" quotePrefix="1" applyNumberFormat="1" applyFont="1" applyFill="1" applyBorder="1" applyAlignment="1" applyProtection="1">
      <alignment horizontal="left" vertical="center" wrapText="1"/>
    </xf>
    <xf numFmtId="0" fontId="10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horizontal="left" vertical="top" wrapText="1"/>
    </xf>
    <xf numFmtId="0" fontId="10" fillId="0" borderId="0" xfId="0" applyNumberFormat="1" applyFont="1" applyFill="1" applyBorder="1" applyAlignment="1" applyProtection="1">
      <alignment horizontal="left" vertical="top" wrapText="1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6" fillId="0" borderId="5" xfId="0" applyNumberFormat="1" applyFont="1" applyFill="1" applyBorder="1" applyAlignment="1" applyProtection="1">
      <alignment horizontal="left" wrapText="1"/>
    </xf>
    <xf numFmtId="0" fontId="10" fillId="0" borderId="1" xfId="0" quotePrefix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7" fillId="0" borderId="0" xfId="0" applyFont="1" applyAlignment="1">
      <alignment horizontal="center"/>
    </xf>
    <xf numFmtId="0" fontId="40" fillId="0" borderId="0" xfId="0" applyFon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37"/>
  <sheetViews>
    <sheetView topLeftCell="B1" workbookViewId="0">
      <selection activeCell="B3" sqref="B3:L3"/>
    </sheetView>
  </sheetViews>
  <sheetFormatPr defaultRowHeight="15" x14ac:dyDescent="0.25"/>
  <cols>
    <col min="6" max="6" width="12.5703125" customWidth="1"/>
    <col min="7" max="7" width="11" bestFit="1" customWidth="1"/>
    <col min="8" max="8" width="17" bestFit="1" customWidth="1"/>
    <col min="9" max="9" width="13.42578125" bestFit="1" customWidth="1"/>
    <col min="10" max="10" width="11" bestFit="1" customWidth="1"/>
    <col min="11" max="11" width="8" bestFit="1" customWidth="1"/>
    <col min="12" max="12" width="9.28515625" bestFit="1" customWidth="1"/>
  </cols>
  <sheetData>
    <row r="1" spans="2:12" s="58" customFormat="1" x14ac:dyDescent="0.25">
      <c r="B1" s="98" t="s">
        <v>175</v>
      </c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2:12" s="58" customFormat="1" x14ac:dyDescent="0.25">
      <c r="B2" s="98" t="s">
        <v>176</v>
      </c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2:12" s="58" customFormat="1" x14ac:dyDescent="0.25">
      <c r="B3" s="98" t="s">
        <v>177</v>
      </c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2:12" s="58" customFormat="1" x14ac:dyDescent="0.25"/>
    <row r="5" spans="2:12" ht="33" customHeight="1" x14ac:dyDescent="0.25">
      <c r="B5" s="85" t="s">
        <v>32</v>
      </c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2:12" ht="18" x14ac:dyDescent="0.25">
      <c r="B6" s="2"/>
      <c r="C6" s="2"/>
      <c r="D6" s="2"/>
      <c r="E6" s="2"/>
      <c r="F6" s="2"/>
      <c r="G6" s="2"/>
      <c r="H6" s="2"/>
      <c r="I6" s="2"/>
      <c r="J6" s="2"/>
      <c r="K6" s="2"/>
    </row>
    <row r="7" spans="2:12" ht="15.75" x14ac:dyDescent="0.25">
      <c r="B7" s="85" t="s">
        <v>4</v>
      </c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2:12" ht="18" x14ac:dyDescent="0.25">
      <c r="B8" s="72"/>
      <c r="C8" s="72"/>
      <c r="D8" s="72"/>
      <c r="E8" s="10"/>
      <c r="F8" s="10"/>
      <c r="G8" s="10"/>
      <c r="H8" s="10"/>
      <c r="I8" s="10"/>
      <c r="J8" s="3"/>
      <c r="K8" s="3"/>
    </row>
    <row r="9" spans="2:12" ht="15.75" x14ac:dyDescent="0.25">
      <c r="B9" s="85" t="s">
        <v>18</v>
      </c>
      <c r="C9" s="85"/>
      <c r="D9" s="85"/>
      <c r="E9" s="85"/>
      <c r="F9" s="85"/>
      <c r="G9" s="85"/>
      <c r="H9" s="85"/>
      <c r="I9" s="85"/>
      <c r="J9" s="85"/>
      <c r="K9" s="85"/>
      <c r="L9" s="85"/>
    </row>
    <row r="10" spans="2:12" ht="15.75" x14ac:dyDescent="0.25">
      <c r="B10" s="19"/>
      <c r="C10" s="21"/>
      <c r="D10" s="21"/>
      <c r="E10" s="21"/>
      <c r="F10" s="21"/>
      <c r="G10" s="21"/>
      <c r="H10" s="21"/>
      <c r="I10" s="21"/>
      <c r="J10" s="21"/>
      <c r="K10" s="21"/>
    </row>
    <row r="11" spans="2:12" x14ac:dyDescent="0.25">
      <c r="B11" s="94" t="s">
        <v>19</v>
      </c>
      <c r="C11" s="94"/>
      <c r="D11" s="94"/>
      <c r="E11" s="94"/>
      <c r="F11" s="94"/>
      <c r="G11" s="4"/>
      <c r="H11" s="4"/>
      <c r="I11" s="4"/>
      <c r="J11" s="4"/>
      <c r="K11" s="13"/>
    </row>
    <row r="12" spans="2:12" ht="25.5" x14ac:dyDescent="0.25">
      <c r="B12" s="76" t="s">
        <v>2</v>
      </c>
      <c r="C12" s="77"/>
      <c r="D12" s="77"/>
      <c r="E12" s="77"/>
      <c r="F12" s="78"/>
      <c r="G12" s="15" t="s">
        <v>25</v>
      </c>
      <c r="H12" s="1" t="s">
        <v>27</v>
      </c>
      <c r="I12" s="1" t="s">
        <v>29</v>
      </c>
      <c r="J12" s="15" t="s">
        <v>30</v>
      </c>
      <c r="K12" s="1" t="s">
        <v>5</v>
      </c>
      <c r="L12" s="1" t="s">
        <v>11</v>
      </c>
    </row>
    <row r="13" spans="2:12" s="18" customFormat="1" ht="11.25" x14ac:dyDescent="0.2">
      <c r="B13" s="79">
        <v>1</v>
      </c>
      <c r="C13" s="79"/>
      <c r="D13" s="79"/>
      <c r="E13" s="79"/>
      <c r="F13" s="80"/>
      <c r="G13" s="17">
        <v>2</v>
      </c>
      <c r="H13" s="16">
        <v>3</v>
      </c>
      <c r="I13" s="16">
        <v>4</v>
      </c>
      <c r="J13" s="16">
        <v>5</v>
      </c>
      <c r="K13" s="16" t="s">
        <v>7</v>
      </c>
      <c r="L13" s="16" t="s">
        <v>8</v>
      </c>
    </row>
    <row r="14" spans="2:12" x14ac:dyDescent="0.25">
      <c r="B14" s="92" t="s">
        <v>0</v>
      </c>
      <c r="C14" s="71"/>
      <c r="D14" s="71"/>
      <c r="E14" s="71"/>
      <c r="F14" s="93"/>
      <c r="G14" s="28">
        <f>SUM(G15:G16)</f>
        <v>593012.1</v>
      </c>
      <c r="H14" s="28">
        <f t="shared" ref="H14:J14" si="0">SUM(H15:H16)</f>
        <v>1630108</v>
      </c>
      <c r="I14" s="28">
        <f t="shared" si="0"/>
        <v>1630738</v>
      </c>
      <c r="J14" s="28">
        <f t="shared" si="0"/>
        <v>754368.32</v>
      </c>
      <c r="K14" s="28">
        <f>J14/G14*100</f>
        <v>127.20959993902316</v>
      </c>
      <c r="L14" s="28">
        <f>J14/I14*100</f>
        <v>46.259320626612002</v>
      </c>
    </row>
    <row r="15" spans="2:12" x14ac:dyDescent="0.25">
      <c r="B15" s="81" t="s">
        <v>12</v>
      </c>
      <c r="C15" s="82"/>
      <c r="D15" s="82"/>
      <c r="E15" s="82"/>
      <c r="F15" s="89"/>
      <c r="G15" s="27">
        <f>'PR-RAS_ek'!B8</f>
        <v>593012.1</v>
      </c>
      <c r="H15" s="27">
        <f>'PR-RAS_ek'!C8</f>
        <v>1606400</v>
      </c>
      <c r="I15" s="27">
        <f>'PR-RAS_ek'!D8</f>
        <v>1607030</v>
      </c>
      <c r="J15" s="27">
        <f>'PR-RAS_ek'!E8</f>
        <v>754368.32</v>
      </c>
      <c r="K15" s="27">
        <f>'PR-RAS_ek'!F8</f>
        <v>127.21</v>
      </c>
      <c r="L15" s="27">
        <f>'PR-RAS_ek'!G8</f>
        <v>46.94176959982078</v>
      </c>
    </row>
    <row r="16" spans="2:12" x14ac:dyDescent="0.25">
      <c r="B16" s="95" t="s">
        <v>152</v>
      </c>
      <c r="C16" s="89"/>
      <c r="D16" s="89"/>
      <c r="E16" s="89"/>
      <c r="F16" s="89"/>
      <c r="G16" s="27">
        <f>'PR-RAS_ek'!B34</f>
        <v>0</v>
      </c>
      <c r="H16" s="27">
        <f>'PR-RAS_ek'!C34</f>
        <v>23708</v>
      </c>
      <c r="I16" s="27">
        <f>'PR-RAS_ek'!D34</f>
        <v>23708</v>
      </c>
      <c r="J16" s="27">
        <f>'PR-RAS_ek'!E34</f>
        <v>0</v>
      </c>
      <c r="K16" s="27"/>
      <c r="L16" s="27"/>
    </row>
    <row r="17" spans="1:43" x14ac:dyDescent="0.25">
      <c r="B17" s="14" t="s">
        <v>1</v>
      </c>
      <c r="C17" s="20"/>
      <c r="D17" s="20"/>
      <c r="E17" s="20"/>
      <c r="F17" s="20"/>
      <c r="G17" s="28">
        <f>SUM(G18:G19)</f>
        <v>575805.85</v>
      </c>
      <c r="H17" s="28">
        <f t="shared" ref="H17" si="1">SUM(H18:H19)</f>
        <v>1630108</v>
      </c>
      <c r="I17" s="28">
        <f t="shared" ref="I17" si="2">SUM(I18:I19)</f>
        <v>1630738</v>
      </c>
      <c r="J17" s="28">
        <f t="shared" ref="J17" si="3">SUM(J18:J19)</f>
        <v>735649.42</v>
      </c>
      <c r="K17" s="28">
        <f t="shared" ref="K17:K18" si="4">J17/G17*100</f>
        <v>127.7599767352138</v>
      </c>
      <c r="L17" s="28">
        <f t="shared" ref="L17:L18" si="5">J17/I17*100</f>
        <v>45.111441568173433</v>
      </c>
    </row>
    <row r="18" spans="1:43" x14ac:dyDescent="0.25">
      <c r="B18" s="87" t="s">
        <v>13</v>
      </c>
      <c r="C18" s="82"/>
      <c r="D18" s="82"/>
      <c r="E18" s="82"/>
      <c r="F18" s="82"/>
      <c r="G18" s="27">
        <f>'PR-RAS_ek'!B42</f>
        <v>575387.91</v>
      </c>
      <c r="H18" s="27">
        <f>'PR-RAS_ek'!C42</f>
        <v>1584545</v>
      </c>
      <c r="I18" s="27">
        <f>'PR-RAS_ek'!D42</f>
        <v>1585175</v>
      </c>
      <c r="J18" s="27">
        <f>'PR-RAS_ek'!E42</f>
        <v>735649.42</v>
      </c>
      <c r="K18" s="27">
        <f t="shared" si="4"/>
        <v>127.85277674673421</v>
      </c>
      <c r="L18" s="27">
        <f t="shared" si="5"/>
        <v>46.408088696831584</v>
      </c>
    </row>
    <row r="19" spans="1:43" x14ac:dyDescent="0.25">
      <c r="B19" s="88" t="s">
        <v>14</v>
      </c>
      <c r="C19" s="89"/>
      <c r="D19" s="89"/>
      <c r="E19" s="89"/>
      <c r="F19" s="89"/>
      <c r="G19" s="29">
        <f>'PR-RAS_ek'!B95</f>
        <v>417.94</v>
      </c>
      <c r="H19" s="29">
        <f>'PR-RAS_ek'!C95</f>
        <v>45563</v>
      </c>
      <c r="I19" s="29">
        <f>'PR-RAS_ek'!D95</f>
        <v>45563</v>
      </c>
      <c r="J19" s="29">
        <f>'PR-RAS_ek'!E95</f>
        <v>0</v>
      </c>
      <c r="K19" s="29"/>
      <c r="L19" s="29"/>
    </row>
    <row r="20" spans="1:43" x14ac:dyDescent="0.25">
      <c r="B20" s="70" t="s">
        <v>20</v>
      </c>
      <c r="C20" s="71"/>
      <c r="D20" s="71"/>
      <c r="E20" s="71"/>
      <c r="F20" s="71"/>
      <c r="G20" s="28">
        <f>G14-G17</f>
        <v>17206.25</v>
      </c>
      <c r="H20" s="28">
        <f t="shared" ref="H20:J20" si="6">H14-H17</f>
        <v>0</v>
      </c>
      <c r="I20" s="28">
        <f t="shared" si="6"/>
        <v>0</v>
      </c>
      <c r="J20" s="28">
        <f t="shared" si="6"/>
        <v>18718.899999999907</v>
      </c>
      <c r="K20" s="28"/>
      <c r="L20" s="28"/>
    </row>
    <row r="21" spans="1:43" ht="18" x14ac:dyDescent="0.25">
      <c r="B21" s="10"/>
      <c r="C21" s="8"/>
      <c r="D21" s="8"/>
      <c r="E21" s="8"/>
      <c r="F21" s="8"/>
      <c r="G21" s="8"/>
      <c r="H21" s="8"/>
      <c r="I21" s="9"/>
      <c r="J21" s="9"/>
      <c r="K21" s="9"/>
      <c r="L21" s="9"/>
    </row>
    <row r="22" spans="1:43" ht="18" x14ac:dyDescent="0.25">
      <c r="B22" s="94" t="s">
        <v>21</v>
      </c>
      <c r="C22" s="94"/>
      <c r="D22" s="94"/>
      <c r="E22" s="94"/>
      <c r="F22" s="94"/>
      <c r="G22" s="8"/>
      <c r="H22" s="8"/>
      <c r="I22" s="9"/>
      <c r="J22" s="9"/>
      <c r="K22" s="9"/>
      <c r="L22" s="9"/>
    </row>
    <row r="23" spans="1:43" ht="25.5" x14ac:dyDescent="0.25">
      <c r="B23" s="76" t="s">
        <v>2</v>
      </c>
      <c r="C23" s="77"/>
      <c r="D23" s="77"/>
      <c r="E23" s="77"/>
      <c r="F23" s="78"/>
      <c r="G23" s="15" t="s">
        <v>25</v>
      </c>
      <c r="H23" s="1" t="s">
        <v>27</v>
      </c>
      <c r="I23" s="1" t="s">
        <v>29</v>
      </c>
      <c r="J23" s="15" t="s">
        <v>30</v>
      </c>
      <c r="K23" s="1" t="s">
        <v>5</v>
      </c>
      <c r="L23" s="1" t="s">
        <v>11</v>
      </c>
    </row>
    <row r="24" spans="1:43" s="18" customFormat="1" x14ac:dyDescent="0.25">
      <c r="B24" s="79">
        <v>1</v>
      </c>
      <c r="C24" s="79"/>
      <c r="D24" s="79"/>
      <c r="E24" s="79"/>
      <c r="F24" s="80"/>
      <c r="G24" s="17">
        <v>2</v>
      </c>
      <c r="H24" s="16">
        <v>3</v>
      </c>
      <c r="I24" s="16">
        <v>4</v>
      </c>
      <c r="J24" s="16">
        <v>5</v>
      </c>
      <c r="K24" s="16" t="s">
        <v>7</v>
      </c>
      <c r="L24" s="16" t="s">
        <v>8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spans="1:43" x14ac:dyDescent="0.25">
      <c r="A25" s="18"/>
      <c r="B25" s="81" t="s">
        <v>15</v>
      </c>
      <c r="C25" s="83"/>
      <c r="D25" s="83"/>
      <c r="E25" s="83"/>
      <c r="F25" s="84"/>
      <c r="G25" s="11"/>
      <c r="H25" s="11"/>
      <c r="I25" s="11"/>
      <c r="J25" s="11"/>
      <c r="K25" s="11"/>
      <c r="L25" s="11"/>
    </row>
    <row r="26" spans="1:43" ht="27.75" customHeight="1" x14ac:dyDescent="0.25">
      <c r="A26" s="18"/>
      <c r="B26" s="81" t="s">
        <v>16</v>
      </c>
      <c r="C26" s="82"/>
      <c r="D26" s="82"/>
      <c r="E26" s="82"/>
      <c r="F26" s="82"/>
      <c r="G26" s="11"/>
      <c r="H26" s="11"/>
      <c r="I26" s="11"/>
      <c r="J26" s="11"/>
      <c r="K26" s="11"/>
      <c r="L26" s="11"/>
    </row>
    <row r="27" spans="1:43" s="22" customFormat="1" x14ac:dyDescent="0.25">
      <c r="A27" s="18"/>
      <c r="B27" s="73" t="s">
        <v>17</v>
      </c>
      <c r="C27" s="74"/>
      <c r="D27" s="74"/>
      <c r="E27" s="74"/>
      <c r="F27" s="75"/>
      <c r="G27" s="12"/>
      <c r="H27" s="12"/>
      <c r="I27" s="12"/>
      <c r="J27" s="12"/>
      <c r="K27" s="12"/>
      <c r="L27" s="12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</row>
    <row r="28" spans="1:43" s="22" customFormat="1" x14ac:dyDescent="0.25">
      <c r="A28" s="18"/>
      <c r="B28" s="73" t="s">
        <v>22</v>
      </c>
      <c r="C28" s="74"/>
      <c r="D28" s="74"/>
      <c r="E28" s="74"/>
      <c r="F28" s="75"/>
      <c r="G28" s="12"/>
      <c r="H28" s="12"/>
      <c r="I28" s="12"/>
      <c r="J28" s="12"/>
      <c r="K28" s="12"/>
      <c r="L28" s="12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</row>
    <row r="29" spans="1:43" x14ac:dyDescent="0.25">
      <c r="A29" s="18"/>
      <c r="B29" s="70" t="s">
        <v>23</v>
      </c>
      <c r="C29" s="71"/>
      <c r="D29" s="71"/>
      <c r="E29" s="71"/>
      <c r="F29" s="71"/>
      <c r="G29" s="12"/>
      <c r="H29" s="12"/>
      <c r="I29" s="12"/>
      <c r="J29" s="12"/>
      <c r="K29" s="12"/>
      <c r="L29" s="12"/>
    </row>
    <row r="30" spans="1:43" ht="15.75" x14ac:dyDescent="0.25">
      <c r="B30" s="5"/>
      <c r="C30" s="6"/>
      <c r="D30" s="6"/>
      <c r="E30" s="6"/>
      <c r="F30" s="6"/>
      <c r="G30" s="7"/>
      <c r="H30" s="7"/>
      <c r="I30" s="7"/>
      <c r="J30" s="7"/>
      <c r="K30" s="7"/>
    </row>
    <row r="31" spans="1:43" ht="15.75" x14ac:dyDescent="0.25">
      <c r="B31" s="5"/>
      <c r="C31" s="6"/>
      <c r="D31" s="6"/>
      <c r="E31" s="6"/>
      <c r="F31" s="6"/>
      <c r="G31" s="7"/>
      <c r="H31" s="7"/>
      <c r="I31" s="7"/>
      <c r="J31" s="7"/>
      <c r="K31" s="7"/>
    </row>
    <row r="32" spans="1:43" x14ac:dyDescent="0.25">
      <c r="B32" s="90" t="s">
        <v>28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</row>
    <row r="33" spans="2:12" ht="21.75" customHeight="1" x14ac:dyDescent="0.25">
      <c r="B33" s="91" t="s">
        <v>33</v>
      </c>
      <c r="C33" s="91"/>
      <c r="D33" s="91"/>
      <c r="E33" s="91"/>
      <c r="F33" s="91"/>
      <c r="G33" s="91"/>
      <c r="H33" s="91"/>
      <c r="I33" s="91"/>
      <c r="J33" s="91"/>
      <c r="K33" s="91"/>
      <c r="L33" s="91"/>
    </row>
    <row r="34" spans="2:12" ht="18.75" customHeight="1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</row>
    <row r="35" spans="2:12" x14ac:dyDescent="0.25">
      <c r="B35" s="86"/>
      <c r="C35" s="86"/>
      <c r="D35" s="86"/>
      <c r="E35" s="86"/>
      <c r="F35" s="86"/>
      <c r="G35" s="86"/>
      <c r="H35" s="86"/>
      <c r="I35" s="86"/>
      <c r="J35" s="86"/>
      <c r="K35" s="86"/>
    </row>
    <row r="36" spans="2:12" x14ac:dyDescent="0.25">
      <c r="B36" s="69" t="s">
        <v>31</v>
      </c>
      <c r="C36" s="69"/>
      <c r="D36" s="69"/>
      <c r="E36" s="69"/>
      <c r="F36" s="69"/>
      <c r="G36" s="69"/>
      <c r="H36" s="69"/>
      <c r="I36" s="69"/>
      <c r="J36" s="69"/>
      <c r="K36" s="69"/>
      <c r="L36" s="69"/>
    </row>
    <row r="37" spans="2:12" x14ac:dyDescent="0.25"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</row>
  </sheetData>
  <mergeCells count="29">
    <mergeCell ref="B1:L1"/>
    <mergeCell ref="B2:L2"/>
    <mergeCell ref="B3:L3"/>
    <mergeCell ref="B5:L5"/>
    <mergeCell ref="B7:L7"/>
    <mergeCell ref="B9:L9"/>
    <mergeCell ref="B35:F35"/>
    <mergeCell ref="G35:K35"/>
    <mergeCell ref="B18:F18"/>
    <mergeCell ref="B19:F19"/>
    <mergeCell ref="B32:L32"/>
    <mergeCell ref="B33:L34"/>
    <mergeCell ref="B13:F13"/>
    <mergeCell ref="B14:F14"/>
    <mergeCell ref="B15:F15"/>
    <mergeCell ref="B11:F11"/>
    <mergeCell ref="B12:F12"/>
    <mergeCell ref="B16:F16"/>
    <mergeCell ref="B22:F22"/>
    <mergeCell ref="B36:L37"/>
    <mergeCell ref="B20:F20"/>
    <mergeCell ref="B29:F29"/>
    <mergeCell ref="B8:D8"/>
    <mergeCell ref="B28:F28"/>
    <mergeCell ref="B23:F23"/>
    <mergeCell ref="B24:F24"/>
    <mergeCell ref="B26:F26"/>
    <mergeCell ref="B27:F27"/>
    <mergeCell ref="B25:F25"/>
  </mergeCells>
  <pageMargins left="0.7" right="0.7" top="0.75" bottom="0.75" header="0.3" footer="0.3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2"/>
  <sheetViews>
    <sheetView topLeftCell="A40" workbookViewId="0">
      <selection activeCell="K73" sqref="K73"/>
    </sheetView>
  </sheetViews>
  <sheetFormatPr defaultRowHeight="15" x14ac:dyDescent="0.25"/>
  <cols>
    <col min="1" max="1" width="70.85546875" customWidth="1"/>
    <col min="2" max="2" width="16.7109375" customWidth="1"/>
    <col min="3" max="4" width="13.140625" bestFit="1" customWidth="1"/>
    <col min="5" max="5" width="12.85546875" bestFit="1" customWidth="1"/>
    <col min="6" max="7" width="12.5703125" bestFit="1" customWidth="1"/>
    <col min="8" max="11" width="9.28515625"/>
  </cols>
  <sheetData>
    <row r="1" spans="1:11" ht="18" x14ac:dyDescent="0.25">
      <c r="A1" s="2"/>
      <c r="B1" s="2"/>
      <c r="C1" s="2"/>
      <c r="D1" s="10"/>
      <c r="E1" s="2"/>
      <c r="F1" s="2"/>
      <c r="G1" s="2"/>
      <c r="H1" s="2"/>
      <c r="I1" s="3"/>
      <c r="J1" s="3"/>
    </row>
    <row r="2" spans="1:11" ht="15.75" x14ac:dyDescent="0.25">
      <c r="A2" s="85" t="s">
        <v>24</v>
      </c>
      <c r="B2" s="85"/>
      <c r="C2" s="85"/>
      <c r="D2" s="85"/>
      <c r="E2" s="85"/>
      <c r="F2" s="85"/>
      <c r="G2" s="85"/>
      <c r="H2" s="24"/>
      <c r="I2" s="24"/>
      <c r="J2" s="24"/>
      <c r="K2" s="24"/>
    </row>
    <row r="3" spans="1:11" ht="18" x14ac:dyDescent="0.25">
      <c r="A3" s="2"/>
      <c r="B3" s="2"/>
      <c r="C3" s="2"/>
      <c r="D3" s="10"/>
      <c r="E3" s="2"/>
      <c r="F3" s="2"/>
      <c r="G3" s="2"/>
      <c r="H3" s="2"/>
      <c r="I3" s="3"/>
      <c r="J3" s="3"/>
    </row>
    <row r="4" spans="1:11" ht="15.75" x14ac:dyDescent="0.25">
      <c r="A4" s="96" t="s">
        <v>6</v>
      </c>
      <c r="B4" s="96"/>
      <c r="C4" s="96"/>
      <c r="D4" s="96"/>
      <c r="E4" s="96"/>
      <c r="F4" s="96"/>
      <c r="G4" s="96"/>
      <c r="H4" s="25"/>
      <c r="I4" s="25"/>
      <c r="J4" s="25"/>
      <c r="K4" s="25"/>
    </row>
    <row r="5" spans="1:11" ht="18.75" thickBot="1" x14ac:dyDescent="0.3">
      <c r="A5" s="2"/>
      <c r="B5" s="2"/>
      <c r="C5" s="2"/>
      <c r="D5" s="10"/>
      <c r="E5" s="2"/>
      <c r="F5" s="2"/>
      <c r="G5" s="2"/>
      <c r="H5" s="2"/>
      <c r="I5" s="3"/>
      <c r="J5" s="3"/>
    </row>
    <row r="6" spans="1:11" s="50" customFormat="1" ht="26.25" thickBot="1" x14ac:dyDescent="0.3">
      <c r="A6" s="33" t="s">
        <v>62</v>
      </c>
      <c r="B6" s="44" t="s">
        <v>34</v>
      </c>
      <c r="C6" s="44" t="s">
        <v>35</v>
      </c>
      <c r="D6" s="44" t="s">
        <v>36</v>
      </c>
      <c r="E6" s="44" t="s">
        <v>37</v>
      </c>
      <c r="F6" s="44" t="s">
        <v>38</v>
      </c>
      <c r="G6" s="49" t="s">
        <v>39</v>
      </c>
      <c r="H6" s="10"/>
      <c r="I6" s="3"/>
      <c r="J6" s="3"/>
    </row>
    <row r="7" spans="1:11" s="50" customFormat="1" ht="18" x14ac:dyDescent="0.25">
      <c r="A7" s="56" t="s">
        <v>40</v>
      </c>
      <c r="B7" s="61">
        <v>593012.1</v>
      </c>
      <c r="C7" s="61">
        <v>1630108</v>
      </c>
      <c r="D7" s="61">
        <f>D8+D34</f>
        <v>1630738</v>
      </c>
      <c r="E7" s="61">
        <v>754368.32</v>
      </c>
      <c r="F7" s="62">
        <v>127.21</v>
      </c>
      <c r="G7" s="46">
        <f>E7/D7*100</f>
        <v>46.259320626612002</v>
      </c>
      <c r="H7" s="10"/>
      <c r="I7" s="3"/>
      <c r="J7" s="3"/>
    </row>
    <row r="8" spans="1:11" s="50" customFormat="1" ht="18" x14ac:dyDescent="0.25">
      <c r="A8" s="48" t="s">
        <v>41</v>
      </c>
      <c r="B8" s="61">
        <v>593012.1</v>
      </c>
      <c r="C8" s="61">
        <v>1606400</v>
      </c>
      <c r="D8" s="61">
        <f>D9+D15+D18+D21+D27+D31</f>
        <v>1607030</v>
      </c>
      <c r="E8" s="61">
        <v>754368.32</v>
      </c>
      <c r="F8" s="62">
        <v>127.21</v>
      </c>
      <c r="G8" s="46">
        <f t="shared" ref="G8:G33" si="0">E8/D8*100</f>
        <v>46.94176959982078</v>
      </c>
      <c r="H8" s="10"/>
      <c r="I8" s="3"/>
      <c r="J8" s="3"/>
    </row>
    <row r="9" spans="1:11" s="50" customFormat="1" ht="18" x14ac:dyDescent="0.25">
      <c r="A9" s="48" t="s">
        <v>42</v>
      </c>
      <c r="B9" s="61">
        <v>461793.76</v>
      </c>
      <c r="C9" s="61">
        <v>1299545</v>
      </c>
      <c r="D9" s="61">
        <v>1299545</v>
      </c>
      <c r="E9" s="61">
        <v>595256.4</v>
      </c>
      <c r="F9" s="62">
        <v>128.9</v>
      </c>
      <c r="G9" s="46">
        <f t="shared" si="0"/>
        <v>45.804985591110736</v>
      </c>
      <c r="H9" s="10"/>
      <c r="I9" s="3"/>
      <c r="J9" s="3"/>
    </row>
    <row r="10" spans="1:11" s="50" customFormat="1" ht="26.25" x14ac:dyDescent="0.25">
      <c r="A10" s="32" t="s">
        <v>166</v>
      </c>
      <c r="B10" s="61">
        <v>461778.2</v>
      </c>
      <c r="C10" s="61">
        <v>1299545</v>
      </c>
      <c r="D10" s="61">
        <v>1299545</v>
      </c>
      <c r="E10" s="61">
        <v>595256.4</v>
      </c>
      <c r="F10" s="62">
        <v>128.91</v>
      </c>
      <c r="G10" s="46">
        <f t="shared" si="0"/>
        <v>45.804985591110736</v>
      </c>
      <c r="H10" s="10"/>
      <c r="I10" s="3"/>
      <c r="J10" s="3"/>
    </row>
    <row r="11" spans="1:11" s="50" customFormat="1" ht="26.25" x14ac:dyDescent="0.25">
      <c r="A11" s="40" t="s">
        <v>43</v>
      </c>
      <c r="B11" s="51">
        <v>461778.2</v>
      </c>
      <c r="C11" s="51">
        <v>1275255</v>
      </c>
      <c r="D11" s="51">
        <v>1275255</v>
      </c>
      <c r="E11" s="51">
        <v>595256.4</v>
      </c>
      <c r="F11" s="52">
        <v>128.91</v>
      </c>
      <c r="G11" s="46">
        <f t="shared" si="0"/>
        <v>46.677440982391758</v>
      </c>
      <c r="H11" s="10"/>
      <c r="I11" s="3"/>
      <c r="J11" s="3"/>
    </row>
    <row r="12" spans="1:11" s="50" customFormat="1" ht="26.25" x14ac:dyDescent="0.25">
      <c r="A12" s="40" t="s">
        <v>44</v>
      </c>
      <c r="B12" s="52">
        <v>0</v>
      </c>
      <c r="C12" s="51">
        <v>24290</v>
      </c>
      <c r="D12" s="51">
        <v>24290</v>
      </c>
      <c r="E12" s="52">
        <v>0</v>
      </c>
      <c r="F12" s="52">
        <v>0</v>
      </c>
      <c r="G12" s="46">
        <f t="shared" si="0"/>
        <v>0</v>
      </c>
      <c r="H12" s="10"/>
      <c r="I12" s="3"/>
      <c r="J12" s="3"/>
    </row>
    <row r="13" spans="1:11" s="50" customFormat="1" ht="18" x14ac:dyDescent="0.25">
      <c r="A13" s="32" t="s">
        <v>167</v>
      </c>
      <c r="B13" s="62">
        <v>15.56</v>
      </c>
      <c r="C13" s="62">
        <v>0</v>
      </c>
      <c r="D13" s="62">
        <v>0</v>
      </c>
      <c r="E13" s="62">
        <v>0</v>
      </c>
      <c r="F13" s="62">
        <v>0</v>
      </c>
      <c r="G13" s="46"/>
      <c r="H13" s="10"/>
      <c r="I13" s="3"/>
      <c r="J13" s="3"/>
    </row>
    <row r="14" spans="1:11" s="50" customFormat="1" ht="18" x14ac:dyDescent="0.25">
      <c r="A14" s="40" t="s">
        <v>45</v>
      </c>
      <c r="B14" s="52">
        <v>15.56</v>
      </c>
      <c r="C14" s="52">
        <v>0</v>
      </c>
      <c r="D14" s="52">
        <v>0</v>
      </c>
      <c r="E14" s="52">
        <v>0</v>
      </c>
      <c r="F14" s="52">
        <v>0</v>
      </c>
      <c r="G14" s="46"/>
      <c r="H14" s="10"/>
      <c r="I14" s="3"/>
      <c r="J14" s="3"/>
    </row>
    <row r="15" spans="1:11" s="50" customFormat="1" ht="18" x14ac:dyDescent="0.25">
      <c r="A15" s="48" t="s">
        <v>46</v>
      </c>
      <c r="B15" s="60"/>
      <c r="C15" s="62">
        <v>1</v>
      </c>
      <c r="D15" s="62">
        <v>1</v>
      </c>
      <c r="E15" s="60"/>
      <c r="F15" s="60"/>
      <c r="G15" s="43"/>
      <c r="H15" s="10"/>
      <c r="I15" s="3"/>
      <c r="J15" s="3"/>
    </row>
    <row r="16" spans="1:11" s="50" customFormat="1" ht="18" x14ac:dyDescent="0.25">
      <c r="A16" s="32" t="s">
        <v>168</v>
      </c>
      <c r="B16" s="62">
        <v>0</v>
      </c>
      <c r="C16" s="62">
        <v>1</v>
      </c>
      <c r="D16" s="62">
        <v>1</v>
      </c>
      <c r="E16" s="62">
        <v>0</v>
      </c>
      <c r="F16" s="62">
        <v>0</v>
      </c>
      <c r="G16" s="46">
        <f t="shared" si="0"/>
        <v>0</v>
      </c>
      <c r="H16" s="10"/>
      <c r="I16" s="3"/>
      <c r="J16" s="3"/>
    </row>
    <row r="17" spans="1:10" s="50" customFormat="1" ht="18" x14ac:dyDescent="0.25">
      <c r="A17" s="40" t="s">
        <v>47</v>
      </c>
      <c r="B17" s="52">
        <v>0</v>
      </c>
      <c r="C17" s="52">
        <v>1</v>
      </c>
      <c r="D17" s="52">
        <v>1</v>
      </c>
      <c r="E17" s="52">
        <v>0</v>
      </c>
      <c r="F17" s="52">
        <v>0</v>
      </c>
      <c r="G17" s="46">
        <f t="shared" si="0"/>
        <v>0</v>
      </c>
      <c r="H17" s="10"/>
      <c r="I17" s="3"/>
      <c r="J17" s="3"/>
    </row>
    <row r="18" spans="1:10" s="50" customFormat="1" ht="26.25" x14ac:dyDescent="0.25">
      <c r="A18" s="48" t="s">
        <v>48</v>
      </c>
      <c r="B18" s="61">
        <v>35500.120000000003</v>
      </c>
      <c r="C18" s="61">
        <v>65915</v>
      </c>
      <c r="D18" s="61">
        <v>65915</v>
      </c>
      <c r="E18" s="61">
        <v>37629.870000000003</v>
      </c>
      <c r="F18" s="62">
        <v>106</v>
      </c>
      <c r="G18" s="46">
        <f t="shared" si="0"/>
        <v>57.08847758476827</v>
      </c>
      <c r="H18" s="10"/>
      <c r="I18" s="3"/>
      <c r="J18" s="3"/>
    </row>
    <row r="19" spans="1:10" s="50" customFormat="1" ht="18" x14ac:dyDescent="0.25">
      <c r="A19" s="32" t="s">
        <v>169</v>
      </c>
      <c r="B19" s="61">
        <v>35500.120000000003</v>
      </c>
      <c r="C19" s="61">
        <v>65915</v>
      </c>
      <c r="D19" s="61">
        <v>65915</v>
      </c>
      <c r="E19" s="61">
        <v>37629.870000000003</v>
      </c>
      <c r="F19" s="62">
        <v>106</v>
      </c>
      <c r="G19" s="46">
        <f t="shared" si="0"/>
        <v>57.08847758476827</v>
      </c>
      <c r="H19" s="10"/>
      <c r="I19" s="3"/>
      <c r="J19" s="3"/>
    </row>
    <row r="20" spans="1:10" s="50" customFormat="1" ht="18" x14ac:dyDescent="0.25">
      <c r="A20" s="40" t="s">
        <v>49</v>
      </c>
      <c r="B20" s="51">
        <v>35500.120000000003</v>
      </c>
      <c r="C20" s="51">
        <v>65915</v>
      </c>
      <c r="D20" s="51">
        <v>65915</v>
      </c>
      <c r="E20" s="51">
        <v>37629.870000000003</v>
      </c>
      <c r="F20" s="52">
        <v>106</v>
      </c>
      <c r="G20" s="46">
        <f t="shared" si="0"/>
        <v>57.08847758476827</v>
      </c>
      <c r="H20" s="10"/>
      <c r="I20" s="3"/>
      <c r="J20" s="3"/>
    </row>
    <row r="21" spans="1:10" s="50" customFormat="1" ht="26.25" x14ac:dyDescent="0.25">
      <c r="A21" s="48" t="s">
        <v>50</v>
      </c>
      <c r="B21" s="61">
        <v>2541.8200000000002</v>
      </c>
      <c r="C21" s="61">
        <v>6800</v>
      </c>
      <c r="D21" s="61">
        <v>6800</v>
      </c>
      <c r="E21" s="61">
        <v>3628.07</v>
      </c>
      <c r="F21" s="62">
        <v>142.74</v>
      </c>
      <c r="G21" s="46">
        <f t="shared" si="0"/>
        <v>53.353970588235299</v>
      </c>
      <c r="H21" s="10"/>
      <c r="I21" s="3"/>
      <c r="J21" s="3"/>
    </row>
    <row r="22" spans="1:10" s="50" customFormat="1" ht="18" x14ac:dyDescent="0.25">
      <c r="A22" s="32" t="s">
        <v>170</v>
      </c>
      <c r="B22" s="61">
        <v>1756.82</v>
      </c>
      <c r="C22" s="61">
        <v>5800</v>
      </c>
      <c r="D22" s="61">
        <v>5800</v>
      </c>
      <c r="E22" s="61">
        <v>3238.07</v>
      </c>
      <c r="F22" s="62">
        <v>184.31</v>
      </c>
      <c r="G22" s="46">
        <f t="shared" si="0"/>
        <v>55.828793103448284</v>
      </c>
      <c r="H22" s="10"/>
      <c r="I22" s="3"/>
      <c r="J22" s="3"/>
    </row>
    <row r="23" spans="1:10" s="50" customFormat="1" ht="18" x14ac:dyDescent="0.25">
      <c r="A23" s="40" t="s">
        <v>51</v>
      </c>
      <c r="B23" s="52">
        <v>866.26</v>
      </c>
      <c r="C23" s="51">
        <v>1000</v>
      </c>
      <c r="D23" s="51">
        <v>1000</v>
      </c>
      <c r="E23" s="52">
        <v>214.8</v>
      </c>
      <c r="F23" s="52">
        <v>24.8</v>
      </c>
      <c r="G23" s="46">
        <f t="shared" si="0"/>
        <v>21.48</v>
      </c>
      <c r="H23" s="10"/>
      <c r="I23" s="3"/>
      <c r="J23" s="3"/>
    </row>
    <row r="24" spans="1:10" s="50" customFormat="1" ht="18" x14ac:dyDescent="0.25">
      <c r="A24" s="40" t="s">
        <v>52</v>
      </c>
      <c r="B24" s="52">
        <v>890.56</v>
      </c>
      <c r="C24" s="51">
        <v>4800</v>
      </c>
      <c r="D24" s="51">
        <v>4800</v>
      </c>
      <c r="E24" s="51">
        <v>3023.27</v>
      </c>
      <c r="F24" s="52">
        <v>339.48</v>
      </c>
      <c r="G24" s="46">
        <f t="shared" si="0"/>
        <v>62.984791666666659</v>
      </c>
      <c r="H24" s="10"/>
      <c r="I24" s="3"/>
      <c r="J24" s="3"/>
    </row>
    <row r="25" spans="1:10" s="50" customFormat="1" ht="26.25" x14ac:dyDescent="0.25">
      <c r="A25" s="32" t="s">
        <v>171</v>
      </c>
      <c r="B25" s="62">
        <v>785</v>
      </c>
      <c r="C25" s="61">
        <v>1000</v>
      </c>
      <c r="D25" s="61">
        <v>1000</v>
      </c>
      <c r="E25" s="62">
        <v>390</v>
      </c>
      <c r="F25" s="62">
        <v>49.68</v>
      </c>
      <c r="G25" s="46">
        <f t="shared" si="0"/>
        <v>39</v>
      </c>
      <c r="H25" s="10"/>
      <c r="I25" s="3"/>
      <c r="J25" s="3"/>
    </row>
    <row r="26" spans="1:10" s="50" customFormat="1" ht="18" x14ac:dyDescent="0.25">
      <c r="A26" s="40" t="s">
        <v>53</v>
      </c>
      <c r="B26" s="52">
        <v>785</v>
      </c>
      <c r="C26" s="51">
        <v>1000</v>
      </c>
      <c r="D26" s="51">
        <v>1000</v>
      </c>
      <c r="E26" s="52">
        <v>390</v>
      </c>
      <c r="F26" s="52">
        <v>49.68</v>
      </c>
      <c r="G26" s="46">
        <f t="shared" si="0"/>
        <v>39</v>
      </c>
      <c r="H26" s="10"/>
      <c r="I26" s="3"/>
      <c r="J26" s="3"/>
    </row>
    <row r="27" spans="1:10" s="50" customFormat="1" ht="26.25" x14ac:dyDescent="0.25">
      <c r="A27" s="48" t="s">
        <v>54</v>
      </c>
      <c r="B27" s="61">
        <v>93176.4</v>
      </c>
      <c r="C27" s="61">
        <v>231669</v>
      </c>
      <c r="D27" s="61">
        <f>D28</f>
        <v>232299</v>
      </c>
      <c r="E27" s="61">
        <v>116058.69</v>
      </c>
      <c r="F27" s="62">
        <v>124.56</v>
      </c>
      <c r="G27" s="46">
        <f t="shared" si="0"/>
        <v>49.960908139940337</v>
      </c>
      <c r="H27" s="10"/>
      <c r="I27" s="3"/>
      <c r="J27" s="3"/>
    </row>
    <row r="28" spans="1:10" s="50" customFormat="1" ht="26.25" x14ac:dyDescent="0.25">
      <c r="A28" s="32" t="s">
        <v>172</v>
      </c>
      <c r="B28" s="61">
        <v>93176.4</v>
      </c>
      <c r="C28" s="61">
        <v>231669</v>
      </c>
      <c r="D28" s="61">
        <f>D29+D30</f>
        <v>232299</v>
      </c>
      <c r="E28" s="61">
        <v>116058.69</v>
      </c>
      <c r="F28" s="62">
        <v>124.56</v>
      </c>
      <c r="G28" s="46">
        <f t="shared" si="0"/>
        <v>49.960908139940337</v>
      </c>
      <c r="H28" s="10"/>
      <c r="I28" s="3"/>
      <c r="J28" s="3"/>
    </row>
    <row r="29" spans="1:10" s="50" customFormat="1" ht="18" x14ac:dyDescent="0.25">
      <c r="A29" s="40" t="s">
        <v>55</v>
      </c>
      <c r="B29" s="51">
        <v>89895.2</v>
      </c>
      <c r="C29" s="51">
        <v>231669</v>
      </c>
      <c r="D29" s="51">
        <f>231669+630</f>
        <v>232299</v>
      </c>
      <c r="E29" s="51">
        <v>112566.86</v>
      </c>
      <c r="F29" s="52">
        <v>125.22</v>
      </c>
      <c r="G29" s="46">
        <f t="shared" si="0"/>
        <v>48.457746266664948</v>
      </c>
      <c r="H29" s="10"/>
      <c r="I29" s="3"/>
      <c r="J29" s="3"/>
    </row>
    <row r="30" spans="1:10" s="50" customFormat="1" ht="26.25" x14ac:dyDescent="0.25">
      <c r="A30" s="40" t="s">
        <v>56</v>
      </c>
      <c r="B30" s="51">
        <v>3281.2</v>
      </c>
      <c r="C30" s="52">
        <v>0</v>
      </c>
      <c r="D30" s="52">
        <v>0</v>
      </c>
      <c r="E30" s="51">
        <v>3491.83</v>
      </c>
      <c r="F30" s="52">
        <v>106.42</v>
      </c>
      <c r="G30" s="46"/>
      <c r="H30" s="10"/>
      <c r="I30" s="3"/>
      <c r="J30" s="3"/>
    </row>
    <row r="31" spans="1:10" s="50" customFormat="1" ht="18" x14ac:dyDescent="0.25">
      <c r="A31" s="48" t="s">
        <v>57</v>
      </c>
      <c r="B31" s="60"/>
      <c r="C31" s="61">
        <v>2470</v>
      </c>
      <c r="D31" s="61">
        <v>2470</v>
      </c>
      <c r="E31" s="61">
        <v>1795.29</v>
      </c>
      <c r="F31" s="60"/>
      <c r="G31" s="46">
        <f t="shared" si="0"/>
        <v>72.683805668016191</v>
      </c>
      <c r="H31" s="10"/>
      <c r="I31" s="3"/>
      <c r="J31" s="3"/>
    </row>
    <row r="32" spans="1:10" s="50" customFormat="1" ht="18" x14ac:dyDescent="0.25">
      <c r="A32" s="32" t="s">
        <v>173</v>
      </c>
      <c r="B32" s="62">
        <v>0</v>
      </c>
      <c r="C32" s="61">
        <v>2470</v>
      </c>
      <c r="D32" s="61">
        <v>2470</v>
      </c>
      <c r="E32" s="61">
        <v>1795.29</v>
      </c>
      <c r="F32" s="62">
        <v>0</v>
      </c>
      <c r="G32" s="46">
        <f t="shared" si="0"/>
        <v>72.683805668016191</v>
      </c>
      <c r="H32" s="10"/>
      <c r="I32" s="3"/>
      <c r="J32" s="3"/>
    </row>
    <row r="33" spans="1:10" s="50" customFormat="1" ht="18" x14ac:dyDescent="0.25">
      <c r="A33" s="40" t="s">
        <v>58</v>
      </c>
      <c r="B33" s="52">
        <v>0</v>
      </c>
      <c r="C33" s="51">
        <v>2470</v>
      </c>
      <c r="D33" s="51">
        <v>2470</v>
      </c>
      <c r="E33" s="51">
        <v>1795.29</v>
      </c>
      <c r="F33" s="52">
        <v>0</v>
      </c>
      <c r="G33" s="46">
        <f t="shared" si="0"/>
        <v>72.683805668016191</v>
      </c>
      <c r="H33" s="10"/>
      <c r="I33" s="3"/>
      <c r="J33" s="3"/>
    </row>
    <row r="34" spans="1:10" s="50" customFormat="1" ht="18" x14ac:dyDescent="0.25">
      <c r="A34" s="48" t="s">
        <v>59</v>
      </c>
      <c r="B34" s="60"/>
      <c r="C34" s="61">
        <v>23708</v>
      </c>
      <c r="D34" s="61">
        <v>23708</v>
      </c>
      <c r="E34" s="60"/>
      <c r="F34" s="60"/>
      <c r="G34" s="43"/>
      <c r="H34" s="10"/>
      <c r="I34" s="3"/>
      <c r="J34" s="3"/>
    </row>
    <row r="35" spans="1:10" s="50" customFormat="1" ht="18" x14ac:dyDescent="0.25">
      <c r="A35" s="48" t="s">
        <v>60</v>
      </c>
      <c r="B35" s="60"/>
      <c r="C35" s="61">
        <v>23708</v>
      </c>
      <c r="D35" s="61">
        <v>23708</v>
      </c>
      <c r="E35" s="60"/>
      <c r="F35" s="60"/>
      <c r="G35" s="43"/>
      <c r="H35" s="10"/>
      <c r="I35" s="3"/>
      <c r="J35" s="3"/>
    </row>
    <row r="36" spans="1:10" s="50" customFormat="1" ht="18" x14ac:dyDescent="0.25">
      <c r="A36" s="32" t="s">
        <v>174</v>
      </c>
      <c r="B36" s="62">
        <v>0</v>
      </c>
      <c r="C36" s="61">
        <v>23708</v>
      </c>
      <c r="D36" s="61">
        <v>23708</v>
      </c>
      <c r="E36" s="62">
        <v>0</v>
      </c>
      <c r="F36" s="62">
        <v>0</v>
      </c>
      <c r="G36" s="46">
        <f t="shared" ref="G36:G37" si="1">E36/D36*100</f>
        <v>0</v>
      </c>
      <c r="H36" s="10"/>
      <c r="I36" s="3"/>
      <c r="J36" s="3"/>
    </row>
    <row r="37" spans="1:10" s="50" customFormat="1" ht="18.75" thickBot="1" x14ac:dyDescent="0.3">
      <c r="A37" s="39" t="s">
        <v>61</v>
      </c>
      <c r="B37" s="53">
        <v>0</v>
      </c>
      <c r="C37" s="45">
        <v>23708</v>
      </c>
      <c r="D37" s="45">
        <v>23708</v>
      </c>
      <c r="E37" s="53">
        <v>0</v>
      </c>
      <c r="F37" s="53">
        <v>0</v>
      </c>
      <c r="G37" s="57">
        <f t="shared" si="1"/>
        <v>0</v>
      </c>
      <c r="H37" s="10"/>
      <c r="I37" s="3"/>
      <c r="J37" s="3"/>
    </row>
    <row r="38" spans="1:10" s="50" customFormat="1" ht="18" x14ac:dyDescent="0.25">
      <c r="A38" s="10"/>
      <c r="B38" s="10"/>
      <c r="C38" s="10"/>
      <c r="D38" s="10"/>
      <c r="E38" s="10"/>
      <c r="F38" s="10"/>
      <c r="G38" s="10"/>
      <c r="H38" s="10"/>
      <c r="I38" s="3"/>
      <c r="J38" s="3"/>
    </row>
    <row r="39" spans="1:10" s="50" customFormat="1" ht="18.75" thickBot="1" x14ac:dyDescent="0.3">
      <c r="A39" s="10"/>
      <c r="B39" s="10"/>
      <c r="C39" s="10"/>
      <c r="D39" s="10"/>
      <c r="E39" s="10"/>
      <c r="F39" s="10"/>
      <c r="G39" s="10"/>
      <c r="H39" s="10"/>
      <c r="I39" s="3"/>
      <c r="J39" s="3"/>
    </row>
    <row r="40" spans="1:10" ht="26.25" thickBot="1" x14ac:dyDescent="0.3">
      <c r="A40" s="33" t="s">
        <v>62</v>
      </c>
      <c r="B40" s="44" t="s">
        <v>34</v>
      </c>
      <c r="C40" s="44" t="s">
        <v>35</v>
      </c>
      <c r="D40" s="44" t="s">
        <v>36</v>
      </c>
      <c r="E40" s="44" t="s">
        <v>37</v>
      </c>
      <c r="F40" s="44" t="s">
        <v>38</v>
      </c>
      <c r="G40" s="49" t="s">
        <v>39</v>
      </c>
      <c r="H40" s="10"/>
      <c r="I40" s="3"/>
      <c r="J40" s="3"/>
    </row>
    <row r="41" spans="1:10" ht="18" x14ac:dyDescent="0.25">
      <c r="A41" s="56" t="s">
        <v>40</v>
      </c>
      <c r="B41" s="61">
        <v>575805.85</v>
      </c>
      <c r="C41" s="61">
        <v>1630108</v>
      </c>
      <c r="D41" s="61">
        <v>1630738</v>
      </c>
      <c r="E41" s="61">
        <v>735649.42</v>
      </c>
      <c r="F41" s="62">
        <v>127.76</v>
      </c>
      <c r="G41" s="36">
        <v>45.11</v>
      </c>
      <c r="H41" s="10"/>
      <c r="I41" s="3"/>
      <c r="J41" s="3"/>
    </row>
    <row r="42" spans="1:10" ht="18" x14ac:dyDescent="0.25">
      <c r="A42" s="48" t="s">
        <v>63</v>
      </c>
      <c r="B42" s="61">
        <v>575387.91</v>
      </c>
      <c r="C42" s="61">
        <v>1584545</v>
      </c>
      <c r="D42" s="61">
        <v>1585175</v>
      </c>
      <c r="E42" s="61">
        <v>735649.42</v>
      </c>
      <c r="F42" s="62">
        <v>127.85</v>
      </c>
      <c r="G42" s="36">
        <v>46.41</v>
      </c>
      <c r="H42" s="10"/>
      <c r="I42" s="3"/>
      <c r="J42" s="3"/>
    </row>
    <row r="43" spans="1:10" ht="18" x14ac:dyDescent="0.25">
      <c r="A43" s="48" t="s">
        <v>64</v>
      </c>
      <c r="B43" s="61">
        <v>464348.56</v>
      </c>
      <c r="C43" s="61">
        <v>1320532</v>
      </c>
      <c r="D43" s="61">
        <v>1320532</v>
      </c>
      <c r="E43" s="61">
        <v>606850.74</v>
      </c>
      <c r="F43" s="62">
        <v>130.69</v>
      </c>
      <c r="G43" s="36">
        <v>45.96</v>
      </c>
      <c r="H43" s="10"/>
      <c r="I43" s="3"/>
      <c r="J43" s="3"/>
    </row>
    <row r="44" spans="1:10" ht="18" x14ac:dyDescent="0.25">
      <c r="A44" s="32" t="s">
        <v>153</v>
      </c>
      <c r="B44" s="61">
        <v>383652.72</v>
      </c>
      <c r="C44" s="61">
        <v>1098258</v>
      </c>
      <c r="D44" s="61">
        <v>1098258</v>
      </c>
      <c r="E44" s="61">
        <v>501948.15999999997</v>
      </c>
      <c r="F44" s="62">
        <v>130.83000000000001</v>
      </c>
      <c r="G44" s="36">
        <v>45.7</v>
      </c>
      <c r="H44" s="10"/>
      <c r="I44" s="3"/>
      <c r="J44" s="3"/>
    </row>
    <row r="45" spans="1:10" ht="18" x14ac:dyDescent="0.25">
      <c r="A45" s="40" t="s">
        <v>65</v>
      </c>
      <c r="B45" s="51">
        <v>373391.02</v>
      </c>
      <c r="C45" s="51">
        <v>1063258</v>
      </c>
      <c r="D45" s="51">
        <v>1063258</v>
      </c>
      <c r="E45" s="51">
        <v>484755.34</v>
      </c>
      <c r="F45" s="52">
        <v>129.83000000000001</v>
      </c>
      <c r="G45" s="36">
        <v>45.59</v>
      </c>
      <c r="H45" s="10"/>
      <c r="I45" s="3"/>
      <c r="J45" s="3"/>
    </row>
    <row r="46" spans="1:10" ht="18" x14ac:dyDescent="0.25">
      <c r="A46" s="40" t="s">
        <v>66</v>
      </c>
      <c r="B46" s="51">
        <v>6649.5</v>
      </c>
      <c r="C46" s="51">
        <v>25000</v>
      </c>
      <c r="D46" s="51">
        <v>25000</v>
      </c>
      <c r="E46" s="51">
        <v>11987.34</v>
      </c>
      <c r="F46" s="52">
        <v>180.27</v>
      </c>
      <c r="G46" s="36">
        <v>47.95</v>
      </c>
      <c r="H46" s="10"/>
      <c r="I46" s="3"/>
      <c r="J46" s="3"/>
    </row>
    <row r="47" spans="1:10" ht="18" x14ac:dyDescent="0.25">
      <c r="A47" s="40" t="s">
        <v>67</v>
      </c>
      <c r="B47" s="51">
        <v>3612.2</v>
      </c>
      <c r="C47" s="51">
        <v>10000</v>
      </c>
      <c r="D47" s="51">
        <v>10000</v>
      </c>
      <c r="E47" s="51">
        <v>5205.4799999999996</v>
      </c>
      <c r="F47" s="52">
        <v>144.11000000000001</v>
      </c>
      <c r="G47" s="36">
        <v>52.05</v>
      </c>
      <c r="H47" s="10"/>
      <c r="I47" s="3"/>
      <c r="J47" s="3"/>
    </row>
    <row r="48" spans="1:10" ht="18" x14ac:dyDescent="0.25">
      <c r="A48" s="32" t="s">
        <v>154</v>
      </c>
      <c r="B48" s="61">
        <v>17385.759999999998</v>
      </c>
      <c r="C48" s="61">
        <v>51500</v>
      </c>
      <c r="D48" s="61">
        <v>51500</v>
      </c>
      <c r="E48" s="61">
        <v>22153.7</v>
      </c>
      <c r="F48" s="62">
        <v>127.42</v>
      </c>
      <c r="G48" s="36">
        <v>43.02</v>
      </c>
      <c r="H48" s="10"/>
      <c r="I48" s="3"/>
      <c r="J48" s="3"/>
    </row>
    <row r="49" spans="1:10" ht="18" x14ac:dyDescent="0.25">
      <c r="A49" s="40" t="s">
        <v>68</v>
      </c>
      <c r="B49" s="51">
        <v>17385.759999999998</v>
      </c>
      <c r="C49" s="51">
        <v>51500</v>
      </c>
      <c r="D49" s="51">
        <v>51500</v>
      </c>
      <c r="E49" s="51">
        <v>22153.7</v>
      </c>
      <c r="F49" s="52">
        <v>127.42</v>
      </c>
      <c r="G49" s="36">
        <v>43.02</v>
      </c>
      <c r="H49" s="10"/>
      <c r="I49" s="3"/>
      <c r="J49" s="3"/>
    </row>
    <row r="50" spans="1:10" ht="18" x14ac:dyDescent="0.25">
      <c r="A50" s="32" t="s">
        <v>155</v>
      </c>
      <c r="B50" s="61">
        <v>63310.080000000002</v>
      </c>
      <c r="C50" s="61">
        <v>170774</v>
      </c>
      <c r="D50" s="61">
        <v>170774</v>
      </c>
      <c r="E50" s="61">
        <v>82748.88</v>
      </c>
      <c r="F50" s="62">
        <v>130.69999999999999</v>
      </c>
      <c r="G50" s="36">
        <v>48.46</v>
      </c>
      <c r="H50" s="10"/>
      <c r="I50" s="3"/>
      <c r="J50" s="3"/>
    </row>
    <row r="51" spans="1:10" ht="18" x14ac:dyDescent="0.25">
      <c r="A51" s="40" t="s">
        <v>69</v>
      </c>
      <c r="B51" s="51">
        <v>63292.23</v>
      </c>
      <c r="C51" s="51">
        <v>170774</v>
      </c>
      <c r="D51" s="51">
        <v>170774</v>
      </c>
      <c r="E51" s="51">
        <v>82748.88</v>
      </c>
      <c r="F51" s="52">
        <v>130.74</v>
      </c>
      <c r="G51" s="36">
        <v>48.46</v>
      </c>
      <c r="H51" s="10"/>
      <c r="I51" s="3"/>
      <c r="J51" s="3"/>
    </row>
    <row r="52" spans="1:10" ht="18" x14ac:dyDescent="0.25">
      <c r="A52" s="40" t="s">
        <v>70</v>
      </c>
      <c r="B52" s="52">
        <v>17.850000000000001</v>
      </c>
      <c r="C52" s="52">
        <v>0</v>
      </c>
      <c r="D52" s="52">
        <v>0</v>
      </c>
      <c r="E52" s="52">
        <v>0</v>
      </c>
      <c r="F52" s="52">
        <v>0</v>
      </c>
      <c r="G52" s="36">
        <v>0</v>
      </c>
      <c r="H52" s="10"/>
      <c r="I52" s="3"/>
      <c r="J52" s="3"/>
    </row>
    <row r="53" spans="1:10" ht="18" x14ac:dyDescent="0.25">
      <c r="A53" s="48" t="s">
        <v>71</v>
      </c>
      <c r="B53" s="61">
        <v>109736.04</v>
      </c>
      <c r="C53" s="61">
        <v>249304</v>
      </c>
      <c r="D53" s="61">
        <v>249934</v>
      </c>
      <c r="E53" s="61">
        <v>128079.63</v>
      </c>
      <c r="F53" s="62">
        <v>116.72</v>
      </c>
      <c r="G53" s="36">
        <v>51.25</v>
      </c>
      <c r="H53" s="10"/>
      <c r="I53" s="3"/>
      <c r="J53" s="3"/>
    </row>
    <row r="54" spans="1:10" ht="18" x14ac:dyDescent="0.25">
      <c r="A54" s="32" t="s">
        <v>156</v>
      </c>
      <c r="B54" s="61">
        <v>15162.36</v>
      </c>
      <c r="C54" s="61">
        <v>31691</v>
      </c>
      <c r="D54" s="61">
        <v>32321</v>
      </c>
      <c r="E54" s="61">
        <v>16053.14</v>
      </c>
      <c r="F54" s="62">
        <v>105.87</v>
      </c>
      <c r="G54" s="36">
        <v>49.67</v>
      </c>
      <c r="H54" s="10"/>
      <c r="I54" s="3"/>
      <c r="J54" s="3"/>
    </row>
    <row r="55" spans="1:10" ht="18" x14ac:dyDescent="0.25">
      <c r="A55" s="40" t="s">
        <v>72</v>
      </c>
      <c r="B55" s="51">
        <v>3089.31</v>
      </c>
      <c r="C55" s="51">
        <v>7230</v>
      </c>
      <c r="D55" s="51">
        <v>7860</v>
      </c>
      <c r="E55" s="51">
        <v>3869.96</v>
      </c>
      <c r="F55" s="52">
        <v>125.27</v>
      </c>
      <c r="G55" s="36">
        <v>49.24</v>
      </c>
      <c r="H55" s="10"/>
      <c r="I55" s="3"/>
      <c r="J55" s="3"/>
    </row>
    <row r="56" spans="1:10" ht="18" x14ac:dyDescent="0.25">
      <c r="A56" s="40" t="s">
        <v>73</v>
      </c>
      <c r="B56" s="51">
        <v>11312.96</v>
      </c>
      <c r="C56" s="51">
        <v>23140</v>
      </c>
      <c r="D56" s="51">
        <v>23140</v>
      </c>
      <c r="E56" s="51">
        <v>11453.59</v>
      </c>
      <c r="F56" s="52">
        <v>101.24</v>
      </c>
      <c r="G56" s="36">
        <v>49.5</v>
      </c>
      <c r="H56" s="10"/>
      <c r="I56" s="3"/>
      <c r="J56" s="3"/>
    </row>
    <row r="57" spans="1:10" ht="18" x14ac:dyDescent="0.25">
      <c r="A57" s="40" t="s">
        <v>74</v>
      </c>
      <c r="B57" s="52">
        <v>760.09</v>
      </c>
      <c r="C57" s="51">
        <v>1321</v>
      </c>
      <c r="D57" s="51">
        <v>1321</v>
      </c>
      <c r="E57" s="52">
        <v>717.59</v>
      </c>
      <c r="F57" s="52">
        <v>94.41</v>
      </c>
      <c r="G57" s="36">
        <v>54.32</v>
      </c>
      <c r="H57" s="10"/>
      <c r="I57" s="3"/>
      <c r="J57" s="3"/>
    </row>
    <row r="58" spans="1:10" ht="18" x14ac:dyDescent="0.25">
      <c r="A58" s="40" t="s">
        <v>75</v>
      </c>
      <c r="B58" s="52">
        <v>0</v>
      </c>
      <c r="C58" s="52">
        <v>0</v>
      </c>
      <c r="D58" s="52">
        <v>0</v>
      </c>
      <c r="E58" s="52">
        <v>12</v>
      </c>
      <c r="F58" s="52">
        <v>0</v>
      </c>
      <c r="G58" s="36">
        <v>0</v>
      </c>
      <c r="H58" s="10"/>
      <c r="I58" s="3"/>
      <c r="J58" s="3"/>
    </row>
    <row r="59" spans="1:10" ht="18" x14ac:dyDescent="0.25">
      <c r="A59" s="32" t="s">
        <v>157</v>
      </c>
      <c r="B59" s="61">
        <v>76862.850000000006</v>
      </c>
      <c r="C59" s="61">
        <v>152479</v>
      </c>
      <c r="D59" s="61">
        <v>152479</v>
      </c>
      <c r="E59" s="61">
        <v>81950.27</v>
      </c>
      <c r="F59" s="62">
        <v>106.62</v>
      </c>
      <c r="G59" s="36">
        <v>53.75</v>
      </c>
      <c r="H59" s="10"/>
      <c r="I59" s="3"/>
      <c r="J59" s="3"/>
    </row>
    <row r="60" spans="1:10" ht="18" x14ac:dyDescent="0.25">
      <c r="A60" s="40" t="s">
        <v>76</v>
      </c>
      <c r="B60" s="51">
        <v>5108.82</v>
      </c>
      <c r="C60" s="51">
        <v>14154</v>
      </c>
      <c r="D60" s="51">
        <v>14154</v>
      </c>
      <c r="E60" s="51">
        <v>6656.23</v>
      </c>
      <c r="F60" s="52">
        <v>130.29</v>
      </c>
      <c r="G60" s="36">
        <v>47.03</v>
      </c>
      <c r="H60" s="10"/>
      <c r="I60" s="3"/>
      <c r="J60" s="3"/>
    </row>
    <row r="61" spans="1:10" ht="18" x14ac:dyDescent="0.25">
      <c r="A61" s="40" t="s">
        <v>77</v>
      </c>
      <c r="B61" s="51">
        <v>49967.15</v>
      </c>
      <c r="C61" s="51">
        <v>96280</v>
      </c>
      <c r="D61" s="51">
        <v>96280</v>
      </c>
      <c r="E61" s="51">
        <v>54293.52</v>
      </c>
      <c r="F61" s="52">
        <v>108.66</v>
      </c>
      <c r="G61" s="36">
        <v>56.39</v>
      </c>
      <c r="H61" s="10"/>
      <c r="I61" s="3"/>
      <c r="J61" s="3"/>
    </row>
    <row r="62" spans="1:10" ht="18" x14ac:dyDescent="0.25">
      <c r="A62" s="40" t="s">
        <v>78</v>
      </c>
      <c r="B62" s="51">
        <v>20923.68</v>
      </c>
      <c r="C62" s="51">
        <v>39950</v>
      </c>
      <c r="D62" s="51">
        <v>39950</v>
      </c>
      <c r="E62" s="51">
        <v>20229.150000000001</v>
      </c>
      <c r="F62" s="52">
        <v>96.68</v>
      </c>
      <c r="G62" s="36">
        <v>50.64</v>
      </c>
      <c r="H62" s="10"/>
      <c r="I62" s="3"/>
      <c r="J62" s="3"/>
    </row>
    <row r="63" spans="1:10" ht="18" x14ac:dyDescent="0.25">
      <c r="A63" s="40" t="s">
        <v>79</v>
      </c>
      <c r="B63" s="52">
        <v>863.2</v>
      </c>
      <c r="C63" s="51">
        <v>2000</v>
      </c>
      <c r="D63" s="51">
        <v>2000</v>
      </c>
      <c r="E63" s="52">
        <v>771.37</v>
      </c>
      <c r="F63" s="52">
        <v>89.36</v>
      </c>
      <c r="G63" s="36">
        <v>38.57</v>
      </c>
      <c r="H63" s="10"/>
      <c r="I63" s="3"/>
      <c r="J63" s="3"/>
    </row>
    <row r="64" spans="1:10" ht="18" x14ac:dyDescent="0.25">
      <c r="A64" s="40" t="s">
        <v>80</v>
      </c>
      <c r="B64" s="52">
        <v>0</v>
      </c>
      <c r="C64" s="52">
        <v>95</v>
      </c>
      <c r="D64" s="52">
        <v>95</v>
      </c>
      <c r="E64" s="52">
        <v>0</v>
      </c>
      <c r="F64" s="52">
        <v>0</v>
      </c>
      <c r="G64" s="36">
        <v>0</v>
      </c>
      <c r="H64" s="10"/>
      <c r="I64" s="3"/>
      <c r="J64" s="3"/>
    </row>
    <row r="65" spans="1:10" ht="18" x14ac:dyDescent="0.25">
      <c r="A65" s="32" t="s">
        <v>158</v>
      </c>
      <c r="B65" s="61">
        <v>11365.44</v>
      </c>
      <c r="C65" s="61">
        <v>43719</v>
      </c>
      <c r="D65" s="61">
        <v>43719</v>
      </c>
      <c r="E65" s="61">
        <v>20866.080000000002</v>
      </c>
      <c r="F65" s="62">
        <v>183.59</v>
      </c>
      <c r="G65" s="36">
        <v>47.73</v>
      </c>
      <c r="H65" s="10"/>
      <c r="I65" s="3"/>
      <c r="J65" s="3"/>
    </row>
    <row r="66" spans="1:10" ht="18" x14ac:dyDescent="0.25">
      <c r="A66" s="40" t="s">
        <v>81</v>
      </c>
      <c r="B66" s="51">
        <v>3190.8</v>
      </c>
      <c r="C66" s="51">
        <v>8584</v>
      </c>
      <c r="D66" s="51">
        <v>8584</v>
      </c>
      <c r="E66" s="51">
        <v>3442.83</v>
      </c>
      <c r="F66" s="52">
        <v>107.9</v>
      </c>
      <c r="G66" s="36">
        <v>40.11</v>
      </c>
      <c r="H66" s="10"/>
      <c r="I66" s="3"/>
      <c r="J66" s="3"/>
    </row>
    <row r="67" spans="1:10" ht="18" x14ac:dyDescent="0.25">
      <c r="A67" s="40" t="s">
        <v>82</v>
      </c>
      <c r="B67" s="51">
        <v>3669.63</v>
      </c>
      <c r="C67" s="51">
        <v>5000</v>
      </c>
      <c r="D67" s="51">
        <v>5000</v>
      </c>
      <c r="E67" s="52">
        <v>659.45</v>
      </c>
      <c r="F67" s="52">
        <v>17.97</v>
      </c>
      <c r="G67" s="36">
        <v>13.19</v>
      </c>
      <c r="H67" s="10"/>
      <c r="I67" s="3"/>
      <c r="J67" s="3"/>
    </row>
    <row r="68" spans="1:10" ht="18" x14ac:dyDescent="0.25">
      <c r="A68" s="40" t="s">
        <v>83</v>
      </c>
      <c r="B68" s="52">
        <v>0</v>
      </c>
      <c r="C68" s="52">
        <v>400</v>
      </c>
      <c r="D68" s="52">
        <v>400</v>
      </c>
      <c r="E68" s="52">
        <v>0</v>
      </c>
      <c r="F68" s="52">
        <v>0</v>
      </c>
      <c r="G68" s="36">
        <v>0</v>
      </c>
      <c r="H68" s="10"/>
      <c r="I68" s="3"/>
      <c r="J68" s="3"/>
    </row>
    <row r="69" spans="1:10" ht="18" x14ac:dyDescent="0.25">
      <c r="A69" s="40" t="s">
        <v>84</v>
      </c>
      <c r="B69" s="51">
        <v>2019.33</v>
      </c>
      <c r="C69" s="51">
        <v>6180</v>
      </c>
      <c r="D69" s="51">
        <v>6180</v>
      </c>
      <c r="E69" s="51">
        <v>2481.2800000000002</v>
      </c>
      <c r="F69" s="52">
        <v>122.88</v>
      </c>
      <c r="G69" s="36">
        <v>40.15</v>
      </c>
      <c r="H69" s="10"/>
      <c r="I69" s="3"/>
      <c r="J69" s="3"/>
    </row>
    <row r="70" spans="1:10" ht="18" x14ac:dyDescent="0.25">
      <c r="A70" s="40" t="s">
        <v>85</v>
      </c>
      <c r="B70" s="52">
        <v>418.08</v>
      </c>
      <c r="C70" s="51">
        <v>7500</v>
      </c>
      <c r="D70" s="51">
        <v>7500</v>
      </c>
      <c r="E70" s="51">
        <v>4022.19</v>
      </c>
      <c r="F70" s="52">
        <v>962.06</v>
      </c>
      <c r="G70" s="36">
        <v>53.63</v>
      </c>
      <c r="H70" s="10"/>
      <c r="I70" s="3"/>
      <c r="J70" s="3"/>
    </row>
    <row r="71" spans="1:10" ht="18" x14ac:dyDescent="0.25">
      <c r="A71" s="40" t="s">
        <v>86</v>
      </c>
      <c r="B71" s="52">
        <v>228.79</v>
      </c>
      <c r="C71" s="51">
        <v>3500</v>
      </c>
      <c r="D71" s="51">
        <v>3500</v>
      </c>
      <c r="E71" s="52">
        <v>301.7</v>
      </c>
      <c r="F71" s="52">
        <v>131.87</v>
      </c>
      <c r="G71" s="36">
        <v>8.6199999999999992</v>
      </c>
      <c r="H71" s="10"/>
      <c r="I71" s="3"/>
      <c r="J71" s="3"/>
    </row>
    <row r="72" spans="1:10" ht="18" x14ac:dyDescent="0.25">
      <c r="A72" s="40" t="s">
        <v>87</v>
      </c>
      <c r="B72" s="52">
        <v>0</v>
      </c>
      <c r="C72" s="51">
        <v>8000</v>
      </c>
      <c r="D72" s="51">
        <v>8000</v>
      </c>
      <c r="E72" s="51">
        <v>7443.5</v>
      </c>
      <c r="F72" s="52">
        <v>0</v>
      </c>
      <c r="G72" s="36">
        <v>93.04</v>
      </c>
      <c r="H72" s="10"/>
      <c r="I72" s="3"/>
      <c r="J72" s="3"/>
    </row>
    <row r="73" spans="1:10" ht="18" x14ac:dyDescent="0.25">
      <c r="A73" s="40" t="s">
        <v>88</v>
      </c>
      <c r="B73" s="51">
        <v>1516.92</v>
      </c>
      <c r="C73" s="51">
        <v>3000</v>
      </c>
      <c r="D73" s="51">
        <v>3000</v>
      </c>
      <c r="E73" s="51">
        <v>1668.63</v>
      </c>
      <c r="F73" s="52">
        <v>110</v>
      </c>
      <c r="G73" s="36">
        <v>55.62</v>
      </c>
      <c r="H73" s="10"/>
      <c r="I73" s="3"/>
      <c r="J73" s="3"/>
    </row>
    <row r="74" spans="1:10" ht="18" x14ac:dyDescent="0.25">
      <c r="A74" s="40" t="s">
        <v>89</v>
      </c>
      <c r="B74" s="52">
        <v>321.89</v>
      </c>
      <c r="C74" s="51">
        <v>1555</v>
      </c>
      <c r="D74" s="51">
        <v>1555</v>
      </c>
      <c r="E74" s="52">
        <v>846.5</v>
      </c>
      <c r="F74" s="52">
        <v>262.98</v>
      </c>
      <c r="G74" s="36">
        <v>54.44</v>
      </c>
      <c r="H74" s="10"/>
      <c r="I74" s="3"/>
      <c r="J74" s="3"/>
    </row>
    <row r="75" spans="1:10" ht="18" x14ac:dyDescent="0.25">
      <c r="A75" s="32" t="s">
        <v>159</v>
      </c>
      <c r="B75" s="62">
        <v>0</v>
      </c>
      <c r="C75" s="61">
        <v>1592</v>
      </c>
      <c r="D75" s="61">
        <v>1592</v>
      </c>
      <c r="E75" s="62">
        <v>0</v>
      </c>
      <c r="F75" s="62">
        <v>0</v>
      </c>
      <c r="G75" s="36">
        <v>0</v>
      </c>
      <c r="H75" s="10"/>
      <c r="I75" s="3"/>
      <c r="J75" s="3"/>
    </row>
    <row r="76" spans="1:10" ht="18" x14ac:dyDescent="0.25">
      <c r="A76" s="40" t="s">
        <v>90</v>
      </c>
      <c r="B76" s="52">
        <v>0</v>
      </c>
      <c r="C76" s="51">
        <v>1592</v>
      </c>
      <c r="D76" s="51">
        <v>1592</v>
      </c>
      <c r="E76" s="52">
        <v>0</v>
      </c>
      <c r="F76" s="52">
        <v>0</v>
      </c>
      <c r="G76" s="36">
        <v>0</v>
      </c>
      <c r="H76" s="10"/>
      <c r="I76" s="3"/>
      <c r="J76" s="3"/>
    </row>
    <row r="77" spans="1:10" ht="18" x14ac:dyDescent="0.25">
      <c r="A77" s="32" t="s">
        <v>160</v>
      </c>
      <c r="B77" s="61">
        <v>6345.39</v>
      </c>
      <c r="C77" s="61">
        <v>19823</v>
      </c>
      <c r="D77" s="61">
        <v>19823</v>
      </c>
      <c r="E77" s="61">
        <v>9210.14</v>
      </c>
      <c r="F77" s="62">
        <v>145.15</v>
      </c>
      <c r="G77" s="36">
        <v>46.46</v>
      </c>
      <c r="H77" s="10"/>
      <c r="I77" s="3"/>
      <c r="J77" s="3"/>
    </row>
    <row r="78" spans="1:10" ht="18" x14ac:dyDescent="0.25">
      <c r="A78" s="40" t="s">
        <v>91</v>
      </c>
      <c r="B78" s="52">
        <v>430.02</v>
      </c>
      <c r="C78" s="51">
        <v>4488</v>
      </c>
      <c r="D78" s="51">
        <v>4488</v>
      </c>
      <c r="E78" s="51">
        <v>2049.7199999999998</v>
      </c>
      <c r="F78" s="52">
        <v>476.66</v>
      </c>
      <c r="G78" s="36">
        <v>45.67</v>
      </c>
      <c r="H78" s="10"/>
      <c r="I78" s="3"/>
      <c r="J78" s="3"/>
    </row>
    <row r="79" spans="1:10" ht="18" x14ac:dyDescent="0.25">
      <c r="A79" s="40" t="s">
        <v>92</v>
      </c>
      <c r="B79" s="52">
        <v>42.42</v>
      </c>
      <c r="C79" s="52">
        <v>43</v>
      </c>
      <c r="D79" s="52">
        <v>43</v>
      </c>
      <c r="E79" s="52">
        <v>42.42</v>
      </c>
      <c r="F79" s="52">
        <v>100</v>
      </c>
      <c r="G79" s="36">
        <v>98.65</v>
      </c>
      <c r="H79" s="10"/>
      <c r="I79" s="3"/>
      <c r="J79" s="3"/>
    </row>
    <row r="80" spans="1:10" ht="18" x14ac:dyDescent="0.25">
      <c r="A80" s="40" t="s">
        <v>93</v>
      </c>
      <c r="B80" s="52">
        <v>18.5</v>
      </c>
      <c r="C80" s="52">
        <v>700</v>
      </c>
      <c r="D80" s="52">
        <v>700</v>
      </c>
      <c r="E80" s="52">
        <v>172</v>
      </c>
      <c r="F80" s="52">
        <v>929.73</v>
      </c>
      <c r="G80" s="36">
        <v>24.57</v>
      </c>
      <c r="H80" s="10"/>
      <c r="I80" s="3"/>
      <c r="J80" s="3"/>
    </row>
    <row r="81" spans="1:10" ht="18" x14ac:dyDescent="0.25">
      <c r="A81" s="40" t="s">
        <v>94</v>
      </c>
      <c r="B81" s="52">
        <v>163.09</v>
      </c>
      <c r="C81" s="52">
        <v>400</v>
      </c>
      <c r="D81" s="52">
        <v>400</v>
      </c>
      <c r="E81" s="52">
        <v>243.09</v>
      </c>
      <c r="F81" s="52">
        <v>149.05000000000001</v>
      </c>
      <c r="G81" s="36">
        <v>60.77</v>
      </c>
      <c r="H81" s="10"/>
      <c r="I81" s="3"/>
      <c r="J81" s="3"/>
    </row>
    <row r="82" spans="1:10" ht="18" x14ac:dyDescent="0.25">
      <c r="A82" s="40" t="s">
        <v>95</v>
      </c>
      <c r="B82" s="52">
        <v>99.55</v>
      </c>
      <c r="C82" s="51">
        <v>4035</v>
      </c>
      <c r="D82" s="51">
        <v>4035</v>
      </c>
      <c r="E82" s="51">
        <v>1680</v>
      </c>
      <c r="F82" s="51">
        <v>1687.59</v>
      </c>
      <c r="G82" s="36">
        <v>41.64</v>
      </c>
      <c r="H82" s="10"/>
      <c r="I82" s="3"/>
      <c r="J82" s="3"/>
    </row>
    <row r="83" spans="1:10" ht="18" x14ac:dyDescent="0.25">
      <c r="A83" s="40" t="s">
        <v>96</v>
      </c>
      <c r="B83" s="52">
        <v>549.55999999999995</v>
      </c>
      <c r="C83" s="52">
        <v>0</v>
      </c>
      <c r="D83" s="52">
        <v>0</v>
      </c>
      <c r="E83" s="52">
        <v>0</v>
      </c>
      <c r="F83" s="52">
        <v>0</v>
      </c>
      <c r="G83" s="36">
        <v>0</v>
      </c>
      <c r="H83" s="10"/>
      <c r="I83" s="3"/>
      <c r="J83" s="3"/>
    </row>
    <row r="84" spans="1:10" ht="18" x14ac:dyDescent="0.25">
      <c r="A84" s="40" t="s">
        <v>97</v>
      </c>
      <c r="B84" s="51">
        <v>5042.25</v>
      </c>
      <c r="C84" s="51">
        <v>10157</v>
      </c>
      <c r="D84" s="51">
        <v>10157</v>
      </c>
      <c r="E84" s="51">
        <v>5022.91</v>
      </c>
      <c r="F84" s="52">
        <v>99.62</v>
      </c>
      <c r="G84" s="36">
        <v>49.45</v>
      </c>
      <c r="H84" s="10"/>
      <c r="I84" s="3"/>
      <c r="J84" s="3"/>
    </row>
    <row r="85" spans="1:10" ht="18" x14ac:dyDescent="0.25">
      <c r="A85" s="48" t="s">
        <v>98</v>
      </c>
      <c r="B85" s="62">
        <v>693.5</v>
      </c>
      <c r="C85" s="62">
        <v>273</v>
      </c>
      <c r="D85" s="62">
        <v>273</v>
      </c>
      <c r="E85" s="62">
        <v>152.54</v>
      </c>
      <c r="F85" s="62">
        <v>22</v>
      </c>
      <c r="G85" s="36">
        <v>55.88</v>
      </c>
      <c r="H85" s="10"/>
      <c r="I85" s="3"/>
      <c r="J85" s="3"/>
    </row>
    <row r="86" spans="1:10" x14ac:dyDescent="0.25">
      <c r="A86" s="32" t="s">
        <v>161</v>
      </c>
      <c r="B86" s="62">
        <v>693.5</v>
      </c>
      <c r="C86" s="62">
        <v>273</v>
      </c>
      <c r="D86" s="62">
        <v>273</v>
      </c>
      <c r="E86" s="62">
        <v>152.54</v>
      </c>
      <c r="F86" s="62">
        <v>22</v>
      </c>
      <c r="G86" s="36">
        <v>55.88</v>
      </c>
    </row>
    <row r="87" spans="1:10" x14ac:dyDescent="0.25">
      <c r="A87" s="40" t="s">
        <v>99</v>
      </c>
      <c r="B87" s="52">
        <v>98.28</v>
      </c>
      <c r="C87" s="52">
        <v>151</v>
      </c>
      <c r="D87" s="52">
        <v>151</v>
      </c>
      <c r="E87" s="52">
        <v>108.17</v>
      </c>
      <c r="F87" s="52">
        <v>110.06</v>
      </c>
      <c r="G87" s="36">
        <v>71.64</v>
      </c>
    </row>
    <row r="88" spans="1:10" x14ac:dyDescent="0.25">
      <c r="A88" s="40" t="s">
        <v>100</v>
      </c>
      <c r="B88" s="52">
        <v>595.22</v>
      </c>
      <c r="C88" s="52">
        <v>122</v>
      </c>
      <c r="D88" s="52">
        <v>122</v>
      </c>
      <c r="E88" s="52">
        <v>44.37</v>
      </c>
      <c r="F88" s="52">
        <v>7.45</v>
      </c>
      <c r="G88" s="36">
        <v>36.369999999999997</v>
      </c>
    </row>
    <row r="89" spans="1:10" ht="26.25" x14ac:dyDescent="0.25">
      <c r="A89" s="48" t="s">
        <v>101</v>
      </c>
      <c r="B89" s="62">
        <v>15.33</v>
      </c>
      <c r="C89" s="61">
        <v>14436</v>
      </c>
      <c r="D89" s="61">
        <v>14436</v>
      </c>
      <c r="E89" s="60"/>
      <c r="F89" s="60"/>
      <c r="G89" s="37"/>
    </row>
    <row r="90" spans="1:10" x14ac:dyDescent="0.25">
      <c r="A90" s="32" t="s">
        <v>162</v>
      </c>
      <c r="B90" s="62">
        <v>15.33</v>
      </c>
      <c r="C90" s="61">
        <v>14436</v>
      </c>
      <c r="D90" s="61">
        <v>14436</v>
      </c>
      <c r="E90" s="62">
        <v>0</v>
      </c>
      <c r="F90" s="62">
        <v>0</v>
      </c>
      <c r="G90" s="36">
        <v>0</v>
      </c>
    </row>
    <row r="91" spans="1:10" x14ac:dyDescent="0.25">
      <c r="A91" s="40" t="s">
        <v>102</v>
      </c>
      <c r="B91" s="52">
        <v>15.33</v>
      </c>
      <c r="C91" s="51">
        <v>14436</v>
      </c>
      <c r="D91" s="51">
        <v>14436</v>
      </c>
      <c r="E91" s="52">
        <v>0</v>
      </c>
      <c r="F91" s="52">
        <v>0</v>
      </c>
      <c r="G91" s="36">
        <v>0</v>
      </c>
    </row>
    <row r="92" spans="1:10" x14ac:dyDescent="0.25">
      <c r="A92" s="48" t="s">
        <v>103</v>
      </c>
      <c r="B92" s="62">
        <v>594.48</v>
      </c>
      <c r="C92" s="60"/>
      <c r="D92" s="60"/>
      <c r="E92" s="62">
        <v>566.51</v>
      </c>
      <c r="F92" s="62">
        <v>95.3</v>
      </c>
      <c r="G92" s="37"/>
    </row>
    <row r="93" spans="1:10" x14ac:dyDescent="0.25">
      <c r="A93" s="32" t="s">
        <v>163</v>
      </c>
      <c r="B93" s="62">
        <v>594.48</v>
      </c>
      <c r="C93" s="62">
        <v>0</v>
      </c>
      <c r="D93" s="62">
        <v>0</v>
      </c>
      <c r="E93" s="62">
        <v>566.51</v>
      </c>
      <c r="F93" s="62">
        <v>95.3</v>
      </c>
      <c r="G93" s="36">
        <v>0</v>
      </c>
    </row>
    <row r="94" spans="1:10" x14ac:dyDescent="0.25">
      <c r="A94" s="40" t="s">
        <v>104</v>
      </c>
      <c r="B94" s="52">
        <v>594.48</v>
      </c>
      <c r="C94" s="52">
        <v>0</v>
      </c>
      <c r="D94" s="52">
        <v>0</v>
      </c>
      <c r="E94" s="52">
        <v>566.51</v>
      </c>
      <c r="F94" s="52">
        <v>95.3</v>
      </c>
      <c r="G94" s="36">
        <v>0</v>
      </c>
    </row>
    <row r="95" spans="1:10" x14ac:dyDescent="0.25">
      <c r="A95" s="48" t="s">
        <v>105</v>
      </c>
      <c r="B95" s="62">
        <v>417.94</v>
      </c>
      <c r="C95" s="61">
        <v>45563</v>
      </c>
      <c r="D95" s="61">
        <v>45563</v>
      </c>
      <c r="E95" s="60"/>
      <c r="F95" s="60"/>
      <c r="G95" s="37"/>
    </row>
    <row r="96" spans="1:10" x14ac:dyDescent="0.25">
      <c r="A96" s="48" t="s">
        <v>106</v>
      </c>
      <c r="B96" s="62">
        <v>417.94</v>
      </c>
      <c r="C96" s="61">
        <v>45563</v>
      </c>
      <c r="D96" s="61">
        <v>45563</v>
      </c>
      <c r="E96" s="60"/>
      <c r="F96" s="60"/>
      <c r="G96" s="37"/>
    </row>
    <row r="97" spans="1:7" x14ac:dyDescent="0.25">
      <c r="A97" s="32" t="s">
        <v>164</v>
      </c>
      <c r="B97" s="62">
        <v>417.94</v>
      </c>
      <c r="C97" s="61">
        <v>21153</v>
      </c>
      <c r="D97" s="61">
        <v>21153</v>
      </c>
      <c r="E97" s="62">
        <v>0</v>
      </c>
      <c r="F97" s="62">
        <v>0</v>
      </c>
      <c r="G97" s="36">
        <v>0</v>
      </c>
    </row>
    <row r="98" spans="1:7" x14ac:dyDescent="0.25">
      <c r="A98" s="40" t="s">
        <v>107</v>
      </c>
      <c r="B98" s="52">
        <v>0</v>
      </c>
      <c r="C98" s="51">
        <v>8757</v>
      </c>
      <c r="D98" s="51">
        <v>8757</v>
      </c>
      <c r="E98" s="52">
        <v>0</v>
      </c>
      <c r="F98" s="52">
        <v>0</v>
      </c>
      <c r="G98" s="36">
        <v>0</v>
      </c>
    </row>
    <row r="99" spans="1:7" x14ac:dyDescent="0.25">
      <c r="A99" s="40" t="s">
        <v>108</v>
      </c>
      <c r="B99" s="52">
        <v>0</v>
      </c>
      <c r="C99" s="51">
        <v>1150</v>
      </c>
      <c r="D99" s="51">
        <v>1150</v>
      </c>
      <c r="E99" s="52">
        <v>0</v>
      </c>
      <c r="F99" s="52">
        <v>0</v>
      </c>
      <c r="G99" s="36">
        <v>0</v>
      </c>
    </row>
    <row r="100" spans="1:7" x14ac:dyDescent="0.25">
      <c r="A100" s="40" t="s">
        <v>109</v>
      </c>
      <c r="B100" s="52">
        <v>417.94</v>
      </c>
      <c r="C100" s="51">
        <v>11246</v>
      </c>
      <c r="D100" s="51">
        <v>11246</v>
      </c>
      <c r="E100" s="52">
        <v>0</v>
      </c>
      <c r="F100" s="52">
        <v>0</v>
      </c>
      <c r="G100" s="36">
        <v>0</v>
      </c>
    </row>
    <row r="101" spans="1:7" x14ac:dyDescent="0.25">
      <c r="A101" s="32" t="s">
        <v>165</v>
      </c>
      <c r="B101" s="62">
        <v>0</v>
      </c>
      <c r="C101" s="61">
        <v>24410</v>
      </c>
      <c r="D101" s="61">
        <v>24410</v>
      </c>
      <c r="E101" s="62">
        <v>0</v>
      </c>
      <c r="F101" s="62">
        <v>0</v>
      </c>
      <c r="G101" s="36">
        <v>0</v>
      </c>
    </row>
    <row r="102" spans="1:7" ht="15.75" thickBot="1" x14ac:dyDescent="0.3">
      <c r="A102" s="39" t="s">
        <v>110</v>
      </c>
      <c r="B102" s="53">
        <v>0</v>
      </c>
      <c r="C102" s="45">
        <v>24410</v>
      </c>
      <c r="D102" s="45">
        <v>24410</v>
      </c>
      <c r="E102" s="53">
        <v>0</v>
      </c>
      <c r="F102" s="53">
        <v>0</v>
      </c>
      <c r="G102" s="47">
        <v>0</v>
      </c>
    </row>
  </sheetData>
  <mergeCells count="2">
    <mergeCell ref="A4:G4"/>
    <mergeCell ref="A2:G2"/>
  </mergeCells>
  <pageMargins left="0.7" right="0.7" top="0.54" bottom="0.75" header="0.3" footer="0.3"/>
  <pageSetup paperSize="9" scale="5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7"/>
  <sheetViews>
    <sheetView topLeftCell="A43" workbookViewId="0">
      <selection activeCell="A46" sqref="A46:G107"/>
    </sheetView>
  </sheetViews>
  <sheetFormatPr defaultRowHeight="15" x14ac:dyDescent="0.25"/>
  <cols>
    <col min="1" max="1" width="54.7109375" customWidth="1"/>
    <col min="2" max="2" width="16.7109375" bestFit="1" customWidth="1"/>
    <col min="3" max="4" width="13.140625" bestFit="1" customWidth="1"/>
    <col min="5" max="5" width="12.85546875" bestFit="1" customWidth="1"/>
    <col min="6" max="7" width="12.5703125" bestFit="1" customWidth="1"/>
  </cols>
  <sheetData>
    <row r="1" spans="1:7" ht="18" x14ac:dyDescent="0.25">
      <c r="A1" s="10"/>
      <c r="B1" s="10"/>
      <c r="C1" s="10"/>
      <c r="D1" s="10"/>
      <c r="E1" s="3"/>
      <c r="F1" s="3"/>
      <c r="G1" s="3"/>
    </row>
    <row r="2" spans="1:7" ht="15.75" x14ac:dyDescent="0.25">
      <c r="A2" s="85" t="s">
        <v>9</v>
      </c>
      <c r="B2" s="85"/>
      <c r="C2" s="85"/>
      <c r="D2" s="85"/>
      <c r="E2" s="85"/>
      <c r="F2" s="85"/>
      <c r="G2" s="85"/>
    </row>
    <row r="3" spans="1:7" ht="18.75" thickBot="1" x14ac:dyDescent="0.3">
      <c r="A3" s="10"/>
      <c r="B3" s="10"/>
      <c r="C3" s="10"/>
      <c r="D3" s="10"/>
      <c r="E3" s="3"/>
      <c r="F3" s="3"/>
      <c r="G3" s="3"/>
    </row>
    <row r="4" spans="1:7" ht="26.25" thickBot="1" x14ac:dyDescent="0.3">
      <c r="A4" s="33" t="s">
        <v>62</v>
      </c>
      <c r="B4" s="44" t="s">
        <v>34</v>
      </c>
      <c r="C4" s="44" t="s">
        <v>35</v>
      </c>
      <c r="D4" s="44" t="s">
        <v>36</v>
      </c>
      <c r="E4" s="44" t="s">
        <v>37</v>
      </c>
      <c r="F4" s="44" t="s">
        <v>38</v>
      </c>
      <c r="G4" s="49" t="s">
        <v>39</v>
      </c>
    </row>
    <row r="5" spans="1:7" x14ac:dyDescent="0.25">
      <c r="A5" s="56" t="s">
        <v>40</v>
      </c>
      <c r="B5" s="61">
        <v>593012.1</v>
      </c>
      <c r="C5" s="61">
        <v>1630108</v>
      </c>
      <c r="D5" s="61">
        <f>D6+D13+D19+D23+D27+D31</f>
        <v>1630738</v>
      </c>
      <c r="E5" s="61">
        <v>754368.32</v>
      </c>
      <c r="F5" s="62">
        <v>127.21</v>
      </c>
      <c r="G5" s="46">
        <f>E5/D5*100</f>
        <v>46.259320626612002</v>
      </c>
    </row>
    <row r="6" spans="1:7" x14ac:dyDescent="0.25">
      <c r="A6" s="42" t="s">
        <v>111</v>
      </c>
      <c r="B6" s="61">
        <v>93176.4</v>
      </c>
      <c r="C6" s="61">
        <v>231669</v>
      </c>
      <c r="D6" s="61">
        <f>D7+D10</f>
        <v>232299</v>
      </c>
      <c r="E6" s="61">
        <v>116058.69</v>
      </c>
      <c r="F6" s="62">
        <v>124.56</v>
      </c>
      <c r="G6" s="46">
        <f t="shared" ref="G6:G15" si="0">E6/D6*100</f>
        <v>49.960908139940337</v>
      </c>
    </row>
    <row r="7" spans="1:7" x14ac:dyDescent="0.25">
      <c r="A7" s="42" t="s">
        <v>112</v>
      </c>
      <c r="B7" s="61">
        <v>39249.440000000002</v>
      </c>
      <c r="C7" s="61">
        <v>127938</v>
      </c>
      <c r="D7" s="61">
        <f>D8</f>
        <v>128568</v>
      </c>
      <c r="E7" s="61">
        <v>59649.26</v>
      </c>
      <c r="F7" s="62">
        <v>151.97</v>
      </c>
      <c r="G7" s="46">
        <f t="shared" si="0"/>
        <v>46.395106091718006</v>
      </c>
    </row>
    <row r="8" spans="1:7" x14ac:dyDescent="0.25">
      <c r="A8" s="48" t="s">
        <v>41</v>
      </c>
      <c r="B8" s="61">
        <v>39249.440000000002</v>
      </c>
      <c r="C8" s="61">
        <v>127938</v>
      </c>
      <c r="D8" s="61">
        <f>D9</f>
        <v>128568</v>
      </c>
      <c r="E8" s="61">
        <v>59649.26</v>
      </c>
      <c r="F8" s="62">
        <v>151.97</v>
      </c>
      <c r="G8" s="46">
        <f t="shared" si="0"/>
        <v>46.395106091718006</v>
      </c>
    </row>
    <row r="9" spans="1:7" ht="26.25" x14ac:dyDescent="0.25">
      <c r="A9" s="48" t="s">
        <v>54</v>
      </c>
      <c r="B9" s="61">
        <v>39249.440000000002</v>
      </c>
      <c r="C9" s="61">
        <v>127938</v>
      </c>
      <c r="D9" s="61">
        <f>127938+630</f>
        <v>128568</v>
      </c>
      <c r="E9" s="61">
        <v>59649.26</v>
      </c>
      <c r="F9" s="62">
        <v>151.97</v>
      </c>
      <c r="G9" s="46">
        <f t="shared" si="0"/>
        <v>46.395106091718006</v>
      </c>
    </row>
    <row r="10" spans="1:7" x14ac:dyDescent="0.25">
      <c r="A10" s="42" t="s">
        <v>113</v>
      </c>
      <c r="B10" s="61">
        <v>53926.96</v>
      </c>
      <c r="C10" s="61">
        <v>103731</v>
      </c>
      <c r="D10" s="61">
        <v>103731</v>
      </c>
      <c r="E10" s="61">
        <v>56409.43</v>
      </c>
      <c r="F10" s="62">
        <v>104.6</v>
      </c>
      <c r="G10" s="46">
        <f t="shared" si="0"/>
        <v>54.380493777173655</v>
      </c>
    </row>
    <row r="11" spans="1:7" x14ac:dyDescent="0.25">
      <c r="A11" s="48" t="s">
        <v>41</v>
      </c>
      <c r="B11" s="61">
        <v>53926.96</v>
      </c>
      <c r="C11" s="61">
        <v>103731</v>
      </c>
      <c r="D11" s="61">
        <v>103731</v>
      </c>
      <c r="E11" s="61">
        <v>56409.43</v>
      </c>
      <c r="F11" s="62">
        <v>104.6</v>
      </c>
      <c r="G11" s="46">
        <f t="shared" si="0"/>
        <v>54.380493777173655</v>
      </c>
    </row>
    <row r="12" spans="1:7" ht="26.25" x14ac:dyDescent="0.25">
      <c r="A12" s="48" t="s">
        <v>54</v>
      </c>
      <c r="B12" s="61">
        <v>53926.96</v>
      </c>
      <c r="C12" s="61">
        <v>103731</v>
      </c>
      <c r="D12" s="61">
        <v>103731</v>
      </c>
      <c r="E12" s="61">
        <v>56409.43</v>
      </c>
      <c r="F12" s="62">
        <v>104.6</v>
      </c>
      <c r="G12" s="46">
        <f t="shared" si="0"/>
        <v>54.380493777173655</v>
      </c>
    </row>
    <row r="13" spans="1:7" x14ac:dyDescent="0.25">
      <c r="A13" s="42" t="s">
        <v>114</v>
      </c>
      <c r="B13" s="61">
        <v>1756.82</v>
      </c>
      <c r="C13" s="61">
        <v>8271</v>
      </c>
      <c r="D13" s="61">
        <v>8271</v>
      </c>
      <c r="E13" s="61">
        <v>5033.3599999999997</v>
      </c>
      <c r="F13" s="62">
        <v>286.5</v>
      </c>
      <c r="G13" s="46">
        <f t="shared" si="0"/>
        <v>60.855519284246164</v>
      </c>
    </row>
    <row r="14" spans="1:7" ht="26.25" x14ac:dyDescent="0.25">
      <c r="A14" s="42" t="s">
        <v>115</v>
      </c>
      <c r="B14" s="61">
        <v>1756.82</v>
      </c>
      <c r="C14" s="61">
        <v>8271</v>
      </c>
      <c r="D14" s="61">
        <v>8271</v>
      </c>
      <c r="E14" s="61">
        <v>5033.3599999999997</v>
      </c>
      <c r="F14" s="62">
        <v>286.5</v>
      </c>
      <c r="G14" s="46">
        <f t="shared" si="0"/>
        <v>60.855519284246164</v>
      </c>
    </row>
    <row r="15" spans="1:7" x14ac:dyDescent="0.25">
      <c r="A15" s="48" t="s">
        <v>41</v>
      </c>
      <c r="B15" s="61">
        <v>1756.82</v>
      </c>
      <c r="C15" s="61">
        <v>8271</v>
      </c>
      <c r="D15" s="61">
        <v>8271</v>
      </c>
      <c r="E15" s="61">
        <v>5033.3599999999997</v>
      </c>
      <c r="F15" s="62">
        <v>286.5</v>
      </c>
      <c r="G15" s="46">
        <f t="shared" si="0"/>
        <v>60.855519284246164</v>
      </c>
    </row>
    <row r="16" spans="1:7" x14ac:dyDescent="0.25">
      <c r="A16" s="48" t="s">
        <v>46</v>
      </c>
      <c r="B16" s="60"/>
      <c r="C16" s="62">
        <v>1</v>
      </c>
      <c r="D16" s="62">
        <v>1</v>
      </c>
      <c r="E16" s="60"/>
      <c r="F16" s="60"/>
      <c r="G16" s="37"/>
    </row>
    <row r="17" spans="1:7" ht="39" x14ac:dyDescent="0.25">
      <c r="A17" s="48" t="s">
        <v>50</v>
      </c>
      <c r="B17" s="61">
        <v>1756.82</v>
      </c>
      <c r="C17" s="61">
        <v>5800</v>
      </c>
      <c r="D17" s="61">
        <v>5800</v>
      </c>
      <c r="E17" s="61">
        <v>3238.07</v>
      </c>
      <c r="F17" s="62">
        <v>184.31</v>
      </c>
      <c r="G17" s="36">
        <v>55.83</v>
      </c>
    </row>
    <row r="18" spans="1:7" x14ac:dyDescent="0.25">
      <c r="A18" s="48" t="s">
        <v>57</v>
      </c>
      <c r="B18" s="60"/>
      <c r="C18" s="61">
        <v>2470</v>
      </c>
      <c r="D18" s="61">
        <v>2470</v>
      </c>
      <c r="E18" s="61">
        <v>1795.29</v>
      </c>
      <c r="F18" s="60"/>
      <c r="G18" s="36">
        <v>72.680000000000007</v>
      </c>
    </row>
    <row r="19" spans="1:7" x14ac:dyDescent="0.25">
      <c r="A19" s="42" t="s">
        <v>116</v>
      </c>
      <c r="B19" s="61">
        <v>35500.120000000003</v>
      </c>
      <c r="C19" s="61">
        <v>65915</v>
      </c>
      <c r="D19" s="61">
        <v>65915</v>
      </c>
      <c r="E19" s="61">
        <v>37629.870000000003</v>
      </c>
      <c r="F19" s="62">
        <v>106</v>
      </c>
      <c r="G19" s="36">
        <v>57.09</v>
      </c>
    </row>
    <row r="20" spans="1:7" ht="26.25" x14ac:dyDescent="0.25">
      <c r="A20" s="42" t="s">
        <v>117</v>
      </c>
      <c r="B20" s="61">
        <v>35500.120000000003</v>
      </c>
      <c r="C20" s="61">
        <v>65915</v>
      </c>
      <c r="D20" s="61">
        <v>65915</v>
      </c>
      <c r="E20" s="61">
        <v>37629.870000000003</v>
      </c>
      <c r="F20" s="62">
        <v>106</v>
      </c>
      <c r="G20" s="36">
        <v>57.09</v>
      </c>
    </row>
    <row r="21" spans="1:7" x14ac:dyDescent="0.25">
      <c r="A21" s="48" t="s">
        <v>41</v>
      </c>
      <c r="B21" s="61">
        <v>35500.120000000003</v>
      </c>
      <c r="C21" s="61">
        <v>65915</v>
      </c>
      <c r="D21" s="61">
        <v>65915</v>
      </c>
      <c r="E21" s="61">
        <v>37629.870000000003</v>
      </c>
      <c r="F21" s="62">
        <v>106</v>
      </c>
      <c r="G21" s="36">
        <v>57.09</v>
      </c>
    </row>
    <row r="22" spans="1:7" ht="26.25" x14ac:dyDescent="0.25">
      <c r="A22" s="48" t="s">
        <v>48</v>
      </c>
      <c r="B22" s="61">
        <v>35500.120000000003</v>
      </c>
      <c r="C22" s="61">
        <v>65915</v>
      </c>
      <c r="D22" s="61">
        <v>65915</v>
      </c>
      <c r="E22" s="61">
        <v>37629.870000000003</v>
      </c>
      <c r="F22" s="62">
        <v>106</v>
      </c>
      <c r="G22" s="36">
        <v>57.09</v>
      </c>
    </row>
    <row r="23" spans="1:7" x14ac:dyDescent="0.25">
      <c r="A23" s="42" t="s">
        <v>118</v>
      </c>
      <c r="B23" s="61">
        <v>461793.76</v>
      </c>
      <c r="C23" s="61">
        <v>1299545</v>
      </c>
      <c r="D23" s="61">
        <v>1299545</v>
      </c>
      <c r="E23" s="61">
        <v>595256.4</v>
      </c>
      <c r="F23" s="62">
        <v>128.9</v>
      </c>
      <c r="G23" s="36">
        <v>45.8</v>
      </c>
    </row>
    <row r="24" spans="1:7" x14ac:dyDescent="0.25">
      <c r="A24" s="42" t="s">
        <v>119</v>
      </c>
      <c r="B24" s="61">
        <v>461793.76</v>
      </c>
      <c r="C24" s="61">
        <v>1299545</v>
      </c>
      <c r="D24" s="61">
        <v>1299545</v>
      </c>
      <c r="E24" s="61">
        <v>595256.4</v>
      </c>
      <c r="F24" s="62">
        <v>128.9</v>
      </c>
      <c r="G24" s="36">
        <v>45.8</v>
      </c>
    </row>
    <row r="25" spans="1:7" x14ac:dyDescent="0.25">
      <c r="A25" s="48" t="s">
        <v>41</v>
      </c>
      <c r="B25" s="61">
        <v>461793.76</v>
      </c>
      <c r="C25" s="61">
        <v>1299545</v>
      </c>
      <c r="D25" s="61">
        <v>1299545</v>
      </c>
      <c r="E25" s="61">
        <v>595256.4</v>
      </c>
      <c r="F25" s="62">
        <v>128.9</v>
      </c>
      <c r="G25" s="36">
        <v>45.8</v>
      </c>
    </row>
    <row r="26" spans="1:7" ht="26.25" x14ac:dyDescent="0.25">
      <c r="A26" s="48" t="s">
        <v>42</v>
      </c>
      <c r="B26" s="61">
        <v>461793.76</v>
      </c>
      <c r="C26" s="61">
        <v>1299545</v>
      </c>
      <c r="D26" s="61">
        <v>1299545</v>
      </c>
      <c r="E26" s="61">
        <v>595256.4</v>
      </c>
      <c r="F26" s="62">
        <v>128.9</v>
      </c>
      <c r="G26" s="36">
        <v>45.8</v>
      </c>
    </row>
    <row r="27" spans="1:7" x14ac:dyDescent="0.25">
      <c r="A27" s="42" t="s">
        <v>120</v>
      </c>
      <c r="B27" s="62">
        <v>785</v>
      </c>
      <c r="C27" s="61">
        <v>1000</v>
      </c>
      <c r="D27" s="61">
        <v>1000</v>
      </c>
      <c r="E27" s="62">
        <v>390</v>
      </c>
      <c r="F27" s="62">
        <v>49.68</v>
      </c>
      <c r="G27" s="36">
        <v>39</v>
      </c>
    </row>
    <row r="28" spans="1:7" x14ac:dyDescent="0.25">
      <c r="A28" s="42" t="s">
        <v>121</v>
      </c>
      <c r="B28" s="62">
        <v>785</v>
      </c>
      <c r="C28" s="61">
        <v>1000</v>
      </c>
      <c r="D28" s="61">
        <v>1000</v>
      </c>
      <c r="E28" s="62">
        <v>390</v>
      </c>
      <c r="F28" s="62">
        <v>49.68</v>
      </c>
      <c r="G28" s="36">
        <v>39</v>
      </c>
    </row>
    <row r="29" spans="1:7" x14ac:dyDescent="0.25">
      <c r="A29" s="48" t="s">
        <v>41</v>
      </c>
      <c r="B29" s="62">
        <v>785</v>
      </c>
      <c r="C29" s="61">
        <v>1000</v>
      </c>
      <c r="D29" s="61">
        <v>1000</v>
      </c>
      <c r="E29" s="62">
        <v>390</v>
      </c>
      <c r="F29" s="62">
        <v>49.68</v>
      </c>
      <c r="G29" s="36">
        <v>39</v>
      </c>
    </row>
    <row r="30" spans="1:7" ht="39" x14ac:dyDescent="0.25">
      <c r="A30" s="48" t="s">
        <v>50</v>
      </c>
      <c r="B30" s="62">
        <v>785</v>
      </c>
      <c r="C30" s="61">
        <v>1000</v>
      </c>
      <c r="D30" s="61">
        <v>1000</v>
      </c>
      <c r="E30" s="62">
        <v>390</v>
      </c>
      <c r="F30" s="62">
        <v>49.68</v>
      </c>
      <c r="G30" s="36">
        <v>39</v>
      </c>
    </row>
    <row r="31" spans="1:7" ht="26.25" x14ac:dyDescent="0.25">
      <c r="A31" s="42" t="s">
        <v>122</v>
      </c>
      <c r="B31" s="60"/>
      <c r="C31" s="61">
        <v>23708</v>
      </c>
      <c r="D31" s="61">
        <v>23708</v>
      </c>
      <c r="E31" s="60"/>
      <c r="F31" s="60"/>
      <c r="G31" s="37"/>
    </row>
    <row r="32" spans="1:7" x14ac:dyDescent="0.25">
      <c r="A32" s="42" t="s">
        <v>123</v>
      </c>
      <c r="B32" s="60"/>
      <c r="C32" s="61">
        <v>5886</v>
      </c>
      <c r="D32" s="61">
        <v>5886</v>
      </c>
      <c r="E32" s="60"/>
      <c r="F32" s="60"/>
      <c r="G32" s="37"/>
    </row>
    <row r="33" spans="1:7" x14ac:dyDescent="0.25">
      <c r="A33" s="48" t="s">
        <v>59</v>
      </c>
      <c r="B33" s="60"/>
      <c r="C33" s="61">
        <v>5886</v>
      </c>
      <c r="D33" s="61">
        <v>5886</v>
      </c>
      <c r="E33" s="60"/>
      <c r="F33" s="60"/>
      <c r="G33" s="37"/>
    </row>
    <row r="34" spans="1:7" x14ac:dyDescent="0.25">
      <c r="A34" s="48" t="s">
        <v>60</v>
      </c>
      <c r="B34" s="60"/>
      <c r="C34" s="61">
        <v>5886</v>
      </c>
      <c r="D34" s="61">
        <v>5886</v>
      </c>
      <c r="E34" s="60"/>
      <c r="F34" s="60"/>
      <c r="G34" s="37"/>
    </row>
    <row r="35" spans="1:7" x14ac:dyDescent="0.25">
      <c r="A35" s="42" t="s">
        <v>124</v>
      </c>
      <c r="B35" s="60"/>
      <c r="C35" s="61">
        <v>11614</v>
      </c>
      <c r="D35" s="61">
        <v>11614</v>
      </c>
      <c r="E35" s="60"/>
      <c r="F35" s="60"/>
      <c r="G35" s="37"/>
    </row>
    <row r="36" spans="1:7" x14ac:dyDescent="0.25">
      <c r="A36" s="48" t="s">
        <v>59</v>
      </c>
      <c r="B36" s="60"/>
      <c r="C36" s="61">
        <v>11614</v>
      </c>
      <c r="D36" s="61">
        <v>11614</v>
      </c>
      <c r="E36" s="60"/>
      <c r="F36" s="60"/>
      <c r="G36" s="37"/>
    </row>
    <row r="37" spans="1:7" x14ac:dyDescent="0.25">
      <c r="A37" s="48" t="s">
        <v>60</v>
      </c>
      <c r="B37" s="60"/>
      <c r="C37" s="61">
        <v>11614</v>
      </c>
      <c r="D37" s="61">
        <v>11614</v>
      </c>
      <c r="E37" s="60"/>
      <c r="F37" s="60"/>
      <c r="G37" s="37"/>
    </row>
    <row r="38" spans="1:7" x14ac:dyDescent="0.25">
      <c r="A38" s="42" t="s">
        <v>125</v>
      </c>
      <c r="B38" s="60"/>
      <c r="C38" s="61">
        <v>5053</v>
      </c>
      <c r="D38" s="61">
        <v>5053</v>
      </c>
      <c r="E38" s="60"/>
      <c r="F38" s="60"/>
      <c r="G38" s="37"/>
    </row>
    <row r="39" spans="1:7" x14ac:dyDescent="0.25">
      <c r="A39" s="48" t="s">
        <v>59</v>
      </c>
      <c r="B39" s="60"/>
      <c r="C39" s="61">
        <v>5053</v>
      </c>
      <c r="D39" s="61">
        <v>5053</v>
      </c>
      <c r="E39" s="60"/>
      <c r="F39" s="60"/>
      <c r="G39" s="37"/>
    </row>
    <row r="40" spans="1:7" x14ac:dyDescent="0.25">
      <c r="A40" s="48" t="s">
        <v>60</v>
      </c>
      <c r="B40" s="60"/>
      <c r="C40" s="61">
        <v>5053</v>
      </c>
      <c r="D40" s="61">
        <v>5053</v>
      </c>
      <c r="E40" s="60"/>
      <c r="F40" s="60"/>
      <c r="G40" s="37"/>
    </row>
    <row r="41" spans="1:7" x14ac:dyDescent="0.25">
      <c r="A41" s="42" t="s">
        <v>126</v>
      </c>
      <c r="B41" s="60"/>
      <c r="C41" s="61">
        <v>1155</v>
      </c>
      <c r="D41" s="61">
        <v>1155</v>
      </c>
      <c r="E41" s="60"/>
      <c r="F41" s="60"/>
      <c r="G41" s="37"/>
    </row>
    <row r="42" spans="1:7" x14ac:dyDescent="0.25">
      <c r="A42" s="48" t="s">
        <v>59</v>
      </c>
      <c r="B42" s="60"/>
      <c r="C42" s="61">
        <v>1155</v>
      </c>
      <c r="D42" s="61">
        <v>1155</v>
      </c>
      <c r="E42" s="60"/>
      <c r="F42" s="60"/>
      <c r="G42" s="37"/>
    </row>
    <row r="43" spans="1:7" ht="15.75" thickBot="1" x14ac:dyDescent="0.3">
      <c r="A43" s="54" t="s">
        <v>60</v>
      </c>
      <c r="B43" s="38"/>
      <c r="C43" s="31">
        <v>1155</v>
      </c>
      <c r="D43" s="31">
        <v>1155</v>
      </c>
      <c r="E43" s="38"/>
      <c r="F43" s="38"/>
      <c r="G43" s="34"/>
    </row>
    <row r="45" spans="1:7" ht="15.75" thickBot="1" x14ac:dyDescent="0.3"/>
    <row r="46" spans="1:7" ht="26.25" thickBot="1" x14ac:dyDescent="0.3">
      <c r="A46" s="33" t="s">
        <v>62</v>
      </c>
      <c r="B46" s="44" t="s">
        <v>34</v>
      </c>
      <c r="C46" s="44" t="s">
        <v>35</v>
      </c>
      <c r="D46" s="44" t="s">
        <v>36</v>
      </c>
      <c r="E46" s="44" t="s">
        <v>37</v>
      </c>
      <c r="F46" s="44" t="s">
        <v>38</v>
      </c>
      <c r="G46" s="49" t="s">
        <v>39</v>
      </c>
    </row>
    <row r="47" spans="1:7" x14ac:dyDescent="0.25">
      <c r="A47" s="56" t="s">
        <v>40</v>
      </c>
      <c r="B47" s="61">
        <v>575805.85</v>
      </c>
      <c r="C47" s="61">
        <v>1630108</v>
      </c>
      <c r="D47" s="61">
        <v>1630738</v>
      </c>
      <c r="E47" s="61">
        <v>735649.42</v>
      </c>
      <c r="F47" s="62">
        <v>127.76</v>
      </c>
      <c r="G47" s="36">
        <v>45.11</v>
      </c>
    </row>
    <row r="48" spans="1:7" x14ac:dyDescent="0.25">
      <c r="A48" s="42" t="s">
        <v>111</v>
      </c>
      <c r="B48" s="61">
        <v>81269.02</v>
      </c>
      <c r="C48" s="61">
        <v>231669</v>
      </c>
      <c r="D48" s="61">
        <v>232299</v>
      </c>
      <c r="E48" s="61">
        <v>100752.34</v>
      </c>
      <c r="F48" s="62">
        <v>123.97</v>
      </c>
      <c r="G48" s="36">
        <v>43.37</v>
      </c>
    </row>
    <row r="49" spans="1:7" x14ac:dyDescent="0.25">
      <c r="A49" s="42" t="s">
        <v>112</v>
      </c>
      <c r="B49" s="61">
        <v>33830.160000000003</v>
      </c>
      <c r="C49" s="61">
        <v>127938</v>
      </c>
      <c r="D49" s="61">
        <v>128568</v>
      </c>
      <c r="E49" s="61">
        <v>54230.03</v>
      </c>
      <c r="F49" s="62">
        <v>160.30000000000001</v>
      </c>
      <c r="G49" s="36">
        <v>42.18</v>
      </c>
    </row>
    <row r="50" spans="1:7" x14ac:dyDescent="0.25">
      <c r="A50" s="48" t="s">
        <v>63</v>
      </c>
      <c r="B50" s="61">
        <v>33830.160000000003</v>
      </c>
      <c r="C50" s="61">
        <v>127938</v>
      </c>
      <c r="D50" s="61">
        <v>128568</v>
      </c>
      <c r="E50" s="61">
        <v>54230.03</v>
      </c>
      <c r="F50" s="62">
        <v>160.30000000000001</v>
      </c>
      <c r="G50" s="36">
        <v>42.18</v>
      </c>
    </row>
    <row r="51" spans="1:7" x14ac:dyDescent="0.25">
      <c r="A51" s="48" t="s">
        <v>64</v>
      </c>
      <c r="B51" s="61">
        <v>33032.76</v>
      </c>
      <c r="C51" s="61">
        <v>102357</v>
      </c>
      <c r="D51" s="61">
        <v>102357</v>
      </c>
      <c r="E51" s="61">
        <v>44802.76</v>
      </c>
      <c r="F51" s="62">
        <v>135.63</v>
      </c>
      <c r="G51" s="36">
        <v>43.77</v>
      </c>
    </row>
    <row r="52" spans="1:7" x14ac:dyDescent="0.25">
      <c r="A52" s="48" t="s">
        <v>71</v>
      </c>
      <c r="B52" s="62">
        <v>797.4</v>
      </c>
      <c r="C52" s="61">
        <v>11145</v>
      </c>
      <c r="D52" s="61">
        <v>11775</v>
      </c>
      <c r="E52" s="61">
        <v>9427.27</v>
      </c>
      <c r="F52" s="61">
        <v>1182.25</v>
      </c>
      <c r="G52" s="36">
        <v>80.06</v>
      </c>
    </row>
    <row r="53" spans="1:7" ht="26.25" x14ac:dyDescent="0.25">
      <c r="A53" s="48" t="s">
        <v>101</v>
      </c>
      <c r="B53" s="60"/>
      <c r="C53" s="61">
        <v>14436</v>
      </c>
      <c r="D53" s="61">
        <v>14436</v>
      </c>
      <c r="E53" s="60"/>
      <c r="F53" s="60"/>
      <c r="G53" s="37"/>
    </row>
    <row r="54" spans="1:7" x14ac:dyDescent="0.25">
      <c r="A54" s="42" t="s">
        <v>113</v>
      </c>
      <c r="B54" s="61">
        <v>47438.86</v>
      </c>
      <c r="C54" s="61">
        <v>103731</v>
      </c>
      <c r="D54" s="61">
        <v>103731</v>
      </c>
      <c r="E54" s="61">
        <v>46522.31</v>
      </c>
      <c r="F54" s="62">
        <v>98.07</v>
      </c>
      <c r="G54" s="36">
        <v>44.85</v>
      </c>
    </row>
    <row r="55" spans="1:7" x14ac:dyDescent="0.25">
      <c r="A55" s="48" t="s">
        <v>63</v>
      </c>
      <c r="B55" s="61">
        <v>47438.86</v>
      </c>
      <c r="C55" s="61">
        <v>103731</v>
      </c>
      <c r="D55" s="61">
        <v>103731</v>
      </c>
      <c r="E55" s="61">
        <v>46522.31</v>
      </c>
      <c r="F55" s="62">
        <v>98.07</v>
      </c>
      <c r="G55" s="36">
        <v>44.85</v>
      </c>
    </row>
    <row r="56" spans="1:7" x14ac:dyDescent="0.25">
      <c r="A56" s="48" t="s">
        <v>71</v>
      </c>
      <c r="B56" s="61">
        <v>47245.51</v>
      </c>
      <c r="C56" s="61">
        <v>103458</v>
      </c>
      <c r="D56" s="61">
        <v>103458</v>
      </c>
      <c r="E56" s="61">
        <v>46369.77</v>
      </c>
      <c r="F56" s="62">
        <v>98.15</v>
      </c>
      <c r="G56" s="36">
        <v>44.82</v>
      </c>
    </row>
    <row r="57" spans="1:7" x14ac:dyDescent="0.25">
      <c r="A57" s="48" t="s">
        <v>98</v>
      </c>
      <c r="B57" s="62">
        <v>193.35</v>
      </c>
      <c r="C57" s="62">
        <v>273</v>
      </c>
      <c r="D57" s="62">
        <v>273</v>
      </c>
      <c r="E57" s="62">
        <v>152.54</v>
      </c>
      <c r="F57" s="62">
        <v>78.89</v>
      </c>
      <c r="G57" s="36">
        <v>55.88</v>
      </c>
    </row>
    <row r="58" spans="1:7" x14ac:dyDescent="0.25">
      <c r="A58" s="42" t="s">
        <v>114</v>
      </c>
      <c r="B58" s="60"/>
      <c r="C58" s="61">
        <v>8271</v>
      </c>
      <c r="D58" s="61">
        <v>8271</v>
      </c>
      <c r="E58" s="61">
        <v>1688.14</v>
      </c>
      <c r="F58" s="60"/>
      <c r="G58" s="36">
        <v>20.41</v>
      </c>
    </row>
    <row r="59" spans="1:7" ht="26.25" x14ac:dyDescent="0.25">
      <c r="A59" s="42" t="s">
        <v>115</v>
      </c>
      <c r="B59" s="60"/>
      <c r="C59" s="61">
        <v>8271</v>
      </c>
      <c r="D59" s="61">
        <v>8271</v>
      </c>
      <c r="E59" s="61">
        <v>1688.14</v>
      </c>
      <c r="F59" s="60"/>
      <c r="G59" s="36">
        <v>20.41</v>
      </c>
    </row>
    <row r="60" spans="1:7" x14ac:dyDescent="0.25">
      <c r="A60" s="48" t="s">
        <v>63</v>
      </c>
      <c r="B60" s="60"/>
      <c r="C60" s="61">
        <v>2970</v>
      </c>
      <c r="D60" s="61">
        <v>2970</v>
      </c>
      <c r="E60" s="61">
        <v>1688.14</v>
      </c>
      <c r="F60" s="60"/>
      <c r="G60" s="36">
        <v>56.84</v>
      </c>
    </row>
    <row r="61" spans="1:7" x14ac:dyDescent="0.25">
      <c r="A61" s="48" t="s">
        <v>71</v>
      </c>
      <c r="B61" s="60"/>
      <c r="C61" s="61">
        <v>2970</v>
      </c>
      <c r="D61" s="61">
        <v>2970</v>
      </c>
      <c r="E61" s="61">
        <v>1688.14</v>
      </c>
      <c r="F61" s="60"/>
      <c r="G61" s="36">
        <v>56.84</v>
      </c>
    </row>
    <row r="62" spans="1:7" x14ac:dyDescent="0.25">
      <c r="A62" s="48" t="s">
        <v>105</v>
      </c>
      <c r="B62" s="60"/>
      <c r="C62" s="61">
        <v>5301</v>
      </c>
      <c r="D62" s="61">
        <v>5301</v>
      </c>
      <c r="E62" s="60"/>
      <c r="F62" s="60"/>
      <c r="G62" s="37"/>
    </row>
    <row r="63" spans="1:7" ht="26.25" x14ac:dyDescent="0.25">
      <c r="A63" s="48" t="s">
        <v>106</v>
      </c>
      <c r="B63" s="60"/>
      <c r="C63" s="61">
        <v>5301</v>
      </c>
      <c r="D63" s="61">
        <v>5301</v>
      </c>
      <c r="E63" s="60"/>
      <c r="F63" s="60"/>
      <c r="G63" s="37"/>
    </row>
    <row r="64" spans="1:7" x14ac:dyDescent="0.25">
      <c r="A64" s="42" t="s">
        <v>116</v>
      </c>
      <c r="B64" s="61">
        <v>31554.880000000001</v>
      </c>
      <c r="C64" s="61">
        <v>65915</v>
      </c>
      <c r="D64" s="61">
        <v>65915</v>
      </c>
      <c r="E64" s="61">
        <v>36235.379999999997</v>
      </c>
      <c r="F64" s="62">
        <v>114.83</v>
      </c>
      <c r="G64" s="36">
        <v>54.97</v>
      </c>
    </row>
    <row r="65" spans="1:7" ht="26.25" x14ac:dyDescent="0.25">
      <c r="A65" s="42" t="s">
        <v>117</v>
      </c>
      <c r="B65" s="61">
        <v>31554.880000000001</v>
      </c>
      <c r="C65" s="61">
        <v>65915</v>
      </c>
      <c r="D65" s="61">
        <v>65915</v>
      </c>
      <c r="E65" s="61">
        <v>36235.379999999997</v>
      </c>
      <c r="F65" s="62">
        <v>114.83</v>
      </c>
      <c r="G65" s="36">
        <v>54.97</v>
      </c>
    </row>
    <row r="66" spans="1:7" x14ac:dyDescent="0.25">
      <c r="A66" s="48" t="s">
        <v>63</v>
      </c>
      <c r="B66" s="61">
        <v>31136.94</v>
      </c>
      <c r="C66" s="61">
        <v>65915</v>
      </c>
      <c r="D66" s="61">
        <v>65915</v>
      </c>
      <c r="E66" s="61">
        <v>36235.379999999997</v>
      </c>
      <c r="F66" s="62">
        <v>116.37</v>
      </c>
      <c r="G66" s="36">
        <v>54.97</v>
      </c>
    </row>
    <row r="67" spans="1:7" x14ac:dyDescent="0.25">
      <c r="A67" s="48" t="s">
        <v>64</v>
      </c>
      <c r="B67" s="61">
        <v>13816.82</v>
      </c>
      <c r="C67" s="61">
        <v>28565</v>
      </c>
      <c r="D67" s="61">
        <v>28565</v>
      </c>
      <c r="E67" s="61">
        <v>15188.62</v>
      </c>
      <c r="F67" s="62">
        <v>109.93</v>
      </c>
      <c r="G67" s="36">
        <v>53.17</v>
      </c>
    </row>
    <row r="68" spans="1:7" x14ac:dyDescent="0.25">
      <c r="A68" s="48" t="s">
        <v>71</v>
      </c>
      <c r="B68" s="61">
        <v>17320.12</v>
      </c>
      <c r="C68" s="61">
        <v>37350</v>
      </c>
      <c r="D68" s="61">
        <v>37350</v>
      </c>
      <c r="E68" s="61">
        <v>21046.76</v>
      </c>
      <c r="F68" s="62">
        <v>121.52</v>
      </c>
      <c r="G68" s="36">
        <v>56.35</v>
      </c>
    </row>
    <row r="69" spans="1:7" x14ac:dyDescent="0.25">
      <c r="A69" s="48" t="s">
        <v>105</v>
      </c>
      <c r="B69" s="62">
        <v>417.94</v>
      </c>
      <c r="C69" s="60"/>
      <c r="D69" s="60"/>
      <c r="E69" s="60"/>
      <c r="F69" s="60"/>
      <c r="G69" s="37"/>
    </row>
    <row r="70" spans="1:7" ht="26.25" x14ac:dyDescent="0.25">
      <c r="A70" s="48" t="s">
        <v>106</v>
      </c>
      <c r="B70" s="62">
        <v>417.94</v>
      </c>
      <c r="C70" s="60"/>
      <c r="D70" s="60"/>
      <c r="E70" s="60"/>
      <c r="F70" s="60"/>
      <c r="G70" s="37"/>
    </row>
    <row r="71" spans="1:7" x14ac:dyDescent="0.25">
      <c r="A71" s="42" t="s">
        <v>118</v>
      </c>
      <c r="B71" s="61">
        <v>462924.85</v>
      </c>
      <c r="C71" s="61">
        <v>1299545</v>
      </c>
      <c r="D71" s="61">
        <v>1299545</v>
      </c>
      <c r="E71" s="61">
        <v>592306.81000000006</v>
      </c>
      <c r="F71" s="62">
        <v>127.95</v>
      </c>
      <c r="G71" s="36">
        <v>45.58</v>
      </c>
    </row>
    <row r="72" spans="1:7" x14ac:dyDescent="0.25">
      <c r="A72" s="42" t="s">
        <v>119</v>
      </c>
      <c r="B72" s="61">
        <v>462924.85</v>
      </c>
      <c r="C72" s="61">
        <v>1299545</v>
      </c>
      <c r="D72" s="61">
        <v>1299545</v>
      </c>
      <c r="E72" s="61">
        <v>592306.81000000006</v>
      </c>
      <c r="F72" s="62">
        <v>127.95</v>
      </c>
      <c r="G72" s="36">
        <v>45.58</v>
      </c>
    </row>
    <row r="73" spans="1:7" x14ac:dyDescent="0.25">
      <c r="A73" s="48" t="s">
        <v>63</v>
      </c>
      <c r="B73" s="61">
        <v>462924.85</v>
      </c>
      <c r="C73" s="61">
        <v>1275255</v>
      </c>
      <c r="D73" s="61">
        <v>1275255</v>
      </c>
      <c r="E73" s="61">
        <v>592306.81000000006</v>
      </c>
      <c r="F73" s="62">
        <v>127.95</v>
      </c>
      <c r="G73" s="36">
        <v>46.45</v>
      </c>
    </row>
    <row r="74" spans="1:7" x14ac:dyDescent="0.25">
      <c r="A74" s="48" t="s">
        <v>64</v>
      </c>
      <c r="B74" s="61">
        <v>417498.98</v>
      </c>
      <c r="C74" s="61">
        <v>1185945</v>
      </c>
      <c r="D74" s="61">
        <v>1185945</v>
      </c>
      <c r="E74" s="61">
        <v>544400.81999999995</v>
      </c>
      <c r="F74" s="62">
        <v>130.4</v>
      </c>
      <c r="G74" s="36">
        <v>45.9</v>
      </c>
    </row>
    <row r="75" spans="1:7" x14ac:dyDescent="0.25">
      <c r="A75" s="48" t="s">
        <v>71</v>
      </c>
      <c r="B75" s="61">
        <v>44315.91</v>
      </c>
      <c r="C75" s="61">
        <v>89310</v>
      </c>
      <c r="D75" s="61">
        <v>89310</v>
      </c>
      <c r="E75" s="61">
        <v>47339.48</v>
      </c>
      <c r="F75" s="62">
        <v>106.82</v>
      </c>
      <c r="G75" s="36">
        <v>53.01</v>
      </c>
    </row>
    <row r="76" spans="1:7" x14ac:dyDescent="0.25">
      <c r="A76" s="48" t="s">
        <v>98</v>
      </c>
      <c r="B76" s="62">
        <v>500.15</v>
      </c>
      <c r="C76" s="60"/>
      <c r="D76" s="60"/>
      <c r="E76" s="60"/>
      <c r="F76" s="60"/>
      <c r="G76" s="37"/>
    </row>
    <row r="77" spans="1:7" ht="26.25" x14ac:dyDescent="0.25">
      <c r="A77" s="48" t="s">
        <v>101</v>
      </c>
      <c r="B77" s="62">
        <v>15.33</v>
      </c>
      <c r="C77" s="60"/>
      <c r="D77" s="60"/>
      <c r="E77" s="60"/>
      <c r="F77" s="60"/>
      <c r="G77" s="37"/>
    </row>
    <row r="78" spans="1:7" x14ac:dyDescent="0.25">
      <c r="A78" s="48" t="s">
        <v>103</v>
      </c>
      <c r="B78" s="62">
        <v>594.48</v>
      </c>
      <c r="C78" s="60"/>
      <c r="D78" s="60"/>
      <c r="E78" s="62">
        <v>566.51</v>
      </c>
      <c r="F78" s="62">
        <v>95.3</v>
      </c>
      <c r="G78" s="37"/>
    </row>
    <row r="79" spans="1:7" x14ac:dyDescent="0.25">
      <c r="A79" s="48" t="s">
        <v>105</v>
      </c>
      <c r="B79" s="60"/>
      <c r="C79" s="61">
        <v>24290</v>
      </c>
      <c r="D79" s="61">
        <v>24290</v>
      </c>
      <c r="E79" s="60"/>
      <c r="F79" s="60"/>
      <c r="G79" s="37"/>
    </row>
    <row r="80" spans="1:7" ht="26.25" x14ac:dyDescent="0.25">
      <c r="A80" s="48" t="s">
        <v>106</v>
      </c>
      <c r="B80" s="60"/>
      <c r="C80" s="61">
        <v>24290</v>
      </c>
      <c r="D80" s="61">
        <v>24290</v>
      </c>
      <c r="E80" s="60"/>
      <c r="F80" s="60"/>
      <c r="G80" s="37"/>
    </row>
    <row r="81" spans="1:7" x14ac:dyDescent="0.25">
      <c r="A81" s="42" t="s">
        <v>120</v>
      </c>
      <c r="B81" s="60"/>
      <c r="C81" s="61">
        <v>1000</v>
      </c>
      <c r="D81" s="61">
        <v>1000</v>
      </c>
      <c r="E81" s="60"/>
      <c r="F81" s="60"/>
      <c r="G81" s="37"/>
    </row>
    <row r="82" spans="1:7" x14ac:dyDescent="0.25">
      <c r="A82" s="42" t="s">
        <v>121</v>
      </c>
      <c r="B82" s="60"/>
      <c r="C82" s="61">
        <v>1000</v>
      </c>
      <c r="D82" s="61">
        <v>1000</v>
      </c>
      <c r="E82" s="60"/>
      <c r="F82" s="60"/>
      <c r="G82" s="37"/>
    </row>
    <row r="83" spans="1:7" x14ac:dyDescent="0.25">
      <c r="A83" s="48" t="s">
        <v>63</v>
      </c>
      <c r="B83" s="60"/>
      <c r="C83" s="62">
        <v>360</v>
      </c>
      <c r="D83" s="62">
        <v>360</v>
      </c>
      <c r="E83" s="60"/>
      <c r="F83" s="60"/>
      <c r="G83" s="37"/>
    </row>
    <row r="84" spans="1:7" x14ac:dyDescent="0.25">
      <c r="A84" s="48" t="s">
        <v>71</v>
      </c>
      <c r="B84" s="60"/>
      <c r="C84" s="62">
        <v>360</v>
      </c>
      <c r="D84" s="62">
        <v>360</v>
      </c>
      <c r="E84" s="60"/>
      <c r="F84" s="60"/>
      <c r="G84" s="37"/>
    </row>
    <row r="85" spans="1:7" x14ac:dyDescent="0.25">
      <c r="A85" s="48" t="s">
        <v>105</v>
      </c>
      <c r="B85" s="60"/>
      <c r="C85" s="62">
        <v>640</v>
      </c>
      <c r="D85" s="62">
        <v>640</v>
      </c>
      <c r="E85" s="60"/>
      <c r="F85" s="60"/>
      <c r="G85" s="37"/>
    </row>
    <row r="86" spans="1:7" ht="26.25" x14ac:dyDescent="0.25">
      <c r="A86" s="48" t="s">
        <v>106</v>
      </c>
      <c r="B86" s="60"/>
      <c r="C86" s="62">
        <v>640</v>
      </c>
      <c r="D86" s="62">
        <v>640</v>
      </c>
      <c r="E86" s="60"/>
      <c r="F86" s="60"/>
      <c r="G86" s="37"/>
    </row>
    <row r="87" spans="1:7" ht="26.25" x14ac:dyDescent="0.25">
      <c r="A87" s="42" t="s">
        <v>122</v>
      </c>
      <c r="B87" s="62">
        <v>57.1</v>
      </c>
      <c r="C87" s="61">
        <v>23708</v>
      </c>
      <c r="D87" s="61">
        <v>23708</v>
      </c>
      <c r="E87" s="61">
        <v>4666.75</v>
      </c>
      <c r="F87" s="61">
        <v>8172.94</v>
      </c>
      <c r="G87" s="36">
        <v>19.68</v>
      </c>
    </row>
    <row r="88" spans="1:7" x14ac:dyDescent="0.25">
      <c r="A88" s="42" t="s">
        <v>123</v>
      </c>
      <c r="B88" s="60"/>
      <c r="C88" s="61">
        <v>5886</v>
      </c>
      <c r="D88" s="61">
        <v>5886</v>
      </c>
      <c r="E88" s="60"/>
      <c r="F88" s="60"/>
      <c r="G88" s="37"/>
    </row>
    <row r="89" spans="1:7" x14ac:dyDescent="0.25">
      <c r="A89" s="48" t="s">
        <v>105</v>
      </c>
      <c r="B89" s="60"/>
      <c r="C89" s="61">
        <v>5886</v>
      </c>
      <c r="D89" s="61">
        <v>5886</v>
      </c>
      <c r="E89" s="60"/>
      <c r="F89" s="60"/>
      <c r="G89" s="37"/>
    </row>
    <row r="90" spans="1:7" ht="26.25" x14ac:dyDescent="0.25">
      <c r="A90" s="48" t="s">
        <v>106</v>
      </c>
      <c r="B90" s="60"/>
      <c r="C90" s="61">
        <v>5886</v>
      </c>
      <c r="D90" s="61">
        <v>5886</v>
      </c>
      <c r="E90" s="60"/>
      <c r="F90" s="60"/>
      <c r="G90" s="37"/>
    </row>
    <row r="91" spans="1:7" x14ac:dyDescent="0.25">
      <c r="A91" s="42" t="s">
        <v>124</v>
      </c>
      <c r="B91" s="60"/>
      <c r="C91" s="61">
        <v>11614</v>
      </c>
      <c r="D91" s="61">
        <v>11614</v>
      </c>
      <c r="E91" s="61">
        <v>1724.5</v>
      </c>
      <c r="F91" s="60"/>
      <c r="G91" s="36">
        <v>14.85</v>
      </c>
    </row>
    <row r="92" spans="1:7" x14ac:dyDescent="0.25">
      <c r="A92" s="48" t="s">
        <v>63</v>
      </c>
      <c r="B92" s="60"/>
      <c r="C92" s="61">
        <v>3242</v>
      </c>
      <c r="D92" s="61">
        <v>3242</v>
      </c>
      <c r="E92" s="61">
        <v>1724.5</v>
      </c>
      <c r="F92" s="60"/>
      <c r="G92" s="36">
        <v>53.19</v>
      </c>
    </row>
    <row r="93" spans="1:7" x14ac:dyDescent="0.25">
      <c r="A93" s="48" t="s">
        <v>64</v>
      </c>
      <c r="B93" s="60"/>
      <c r="C93" s="61">
        <v>2142</v>
      </c>
      <c r="D93" s="61">
        <v>2142</v>
      </c>
      <c r="E93" s="62">
        <v>936.18</v>
      </c>
      <c r="F93" s="60"/>
      <c r="G93" s="36">
        <v>43.71</v>
      </c>
    </row>
    <row r="94" spans="1:7" x14ac:dyDescent="0.25">
      <c r="A94" s="48" t="s">
        <v>71</v>
      </c>
      <c r="B94" s="60"/>
      <c r="C94" s="61">
        <v>1100</v>
      </c>
      <c r="D94" s="61">
        <v>1100</v>
      </c>
      <c r="E94" s="62">
        <v>788.32</v>
      </c>
      <c r="F94" s="60"/>
      <c r="G94" s="36">
        <v>71.67</v>
      </c>
    </row>
    <row r="95" spans="1:7" x14ac:dyDescent="0.25">
      <c r="A95" s="48" t="s">
        <v>105</v>
      </c>
      <c r="B95" s="60"/>
      <c r="C95" s="61">
        <v>8372</v>
      </c>
      <c r="D95" s="61">
        <v>8372</v>
      </c>
      <c r="E95" s="60"/>
      <c r="F95" s="60"/>
      <c r="G95" s="37"/>
    </row>
    <row r="96" spans="1:7" ht="26.25" x14ac:dyDescent="0.25">
      <c r="A96" s="48" t="s">
        <v>106</v>
      </c>
      <c r="B96" s="60"/>
      <c r="C96" s="61">
        <v>8372</v>
      </c>
      <c r="D96" s="61">
        <v>8372</v>
      </c>
      <c r="E96" s="60"/>
      <c r="F96" s="60"/>
      <c r="G96" s="37"/>
    </row>
    <row r="97" spans="1:7" x14ac:dyDescent="0.25">
      <c r="A97" s="42" t="s">
        <v>125</v>
      </c>
      <c r="B97" s="62">
        <v>57.1</v>
      </c>
      <c r="C97" s="61">
        <v>5053</v>
      </c>
      <c r="D97" s="61">
        <v>5053</v>
      </c>
      <c r="E97" s="61">
        <v>2942.25</v>
      </c>
      <c r="F97" s="61">
        <v>5152.8</v>
      </c>
      <c r="G97" s="36">
        <v>58.23</v>
      </c>
    </row>
    <row r="98" spans="1:7" x14ac:dyDescent="0.25">
      <c r="A98" s="48" t="s">
        <v>63</v>
      </c>
      <c r="B98" s="62">
        <v>57.1</v>
      </c>
      <c r="C98" s="61">
        <v>4579</v>
      </c>
      <c r="D98" s="61">
        <v>4579</v>
      </c>
      <c r="E98" s="61">
        <v>2942.25</v>
      </c>
      <c r="F98" s="61">
        <v>5152.8</v>
      </c>
      <c r="G98" s="36">
        <v>64.260000000000005</v>
      </c>
    </row>
    <row r="99" spans="1:7" x14ac:dyDescent="0.25">
      <c r="A99" s="48" t="s">
        <v>64</v>
      </c>
      <c r="B99" s="60"/>
      <c r="C99" s="61">
        <v>1523</v>
      </c>
      <c r="D99" s="61">
        <v>1523</v>
      </c>
      <c r="E99" s="61">
        <v>1522.36</v>
      </c>
      <c r="F99" s="60"/>
      <c r="G99" s="36">
        <v>99.96</v>
      </c>
    </row>
    <row r="100" spans="1:7" x14ac:dyDescent="0.25">
      <c r="A100" s="48" t="s">
        <v>71</v>
      </c>
      <c r="B100" s="62">
        <v>57.1</v>
      </c>
      <c r="C100" s="61">
        <v>3056</v>
      </c>
      <c r="D100" s="61">
        <v>3056</v>
      </c>
      <c r="E100" s="61">
        <v>1419.89</v>
      </c>
      <c r="F100" s="61">
        <v>2486.67</v>
      </c>
      <c r="G100" s="36">
        <v>46.46</v>
      </c>
    </row>
    <row r="101" spans="1:7" x14ac:dyDescent="0.25">
      <c r="A101" s="48" t="s">
        <v>105</v>
      </c>
      <c r="B101" s="60"/>
      <c r="C101" s="62">
        <v>474</v>
      </c>
      <c r="D101" s="62">
        <v>474</v>
      </c>
      <c r="E101" s="60"/>
      <c r="F101" s="60"/>
      <c r="G101" s="37"/>
    </row>
    <row r="102" spans="1:7" ht="26.25" x14ac:dyDescent="0.25">
      <c r="A102" s="48" t="s">
        <v>106</v>
      </c>
      <c r="B102" s="60"/>
      <c r="C102" s="62">
        <v>474</v>
      </c>
      <c r="D102" s="62">
        <v>474</v>
      </c>
      <c r="E102" s="60"/>
      <c r="F102" s="60"/>
      <c r="G102" s="37"/>
    </row>
    <row r="103" spans="1:7" x14ac:dyDescent="0.25">
      <c r="A103" s="42" t="s">
        <v>126</v>
      </c>
      <c r="B103" s="60"/>
      <c r="C103" s="61">
        <v>1155</v>
      </c>
      <c r="D103" s="61">
        <v>1155</v>
      </c>
      <c r="E103" s="60"/>
      <c r="F103" s="60"/>
      <c r="G103" s="37"/>
    </row>
    <row r="104" spans="1:7" x14ac:dyDescent="0.25">
      <c r="A104" s="48" t="s">
        <v>63</v>
      </c>
      <c r="B104" s="60"/>
      <c r="C104" s="62">
        <v>555</v>
      </c>
      <c r="D104" s="62">
        <v>555</v>
      </c>
      <c r="E104" s="60"/>
      <c r="F104" s="60"/>
      <c r="G104" s="37"/>
    </row>
    <row r="105" spans="1:7" x14ac:dyDescent="0.25">
      <c r="A105" s="48" t="s">
        <v>71</v>
      </c>
      <c r="B105" s="60"/>
      <c r="C105" s="62">
        <v>555</v>
      </c>
      <c r="D105" s="62">
        <v>555</v>
      </c>
      <c r="E105" s="60"/>
      <c r="F105" s="60"/>
      <c r="G105" s="37"/>
    </row>
    <row r="106" spans="1:7" x14ac:dyDescent="0.25">
      <c r="A106" s="48" t="s">
        <v>105</v>
      </c>
      <c r="B106" s="60"/>
      <c r="C106" s="62">
        <v>600</v>
      </c>
      <c r="D106" s="62">
        <v>600</v>
      </c>
      <c r="E106" s="60"/>
      <c r="F106" s="60"/>
      <c r="G106" s="37"/>
    </row>
    <row r="107" spans="1:7" ht="27" thickBot="1" x14ac:dyDescent="0.3">
      <c r="A107" s="54" t="s">
        <v>106</v>
      </c>
      <c r="B107" s="38"/>
      <c r="C107" s="55">
        <v>600</v>
      </c>
      <c r="D107" s="55">
        <v>600</v>
      </c>
      <c r="E107" s="38"/>
      <c r="F107" s="38"/>
      <c r="G107" s="34"/>
    </row>
  </sheetData>
  <mergeCells count="1">
    <mergeCell ref="A2:G2"/>
  </mergeCells>
  <pageMargins left="0.7" right="0.7" top="0.75" bottom="0.75" header="0.3" footer="0.3"/>
  <pageSetup paperSize="9" scale="6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"/>
  <sheetViews>
    <sheetView tabSelected="1" workbookViewId="0">
      <selection activeCell="I8" sqref="I7:I8"/>
    </sheetView>
  </sheetViews>
  <sheetFormatPr defaultRowHeight="15" x14ac:dyDescent="0.25"/>
  <cols>
    <col min="1" max="1" width="40.42578125" bestFit="1" customWidth="1"/>
    <col min="2" max="2" width="16.7109375" bestFit="1" customWidth="1"/>
    <col min="3" max="3" width="13.7109375" bestFit="1" customWidth="1"/>
    <col min="4" max="4" width="13.140625" bestFit="1" customWidth="1"/>
    <col min="5" max="5" width="12.85546875" bestFit="1" customWidth="1"/>
    <col min="6" max="7" width="12.5703125" bestFit="1" customWidth="1"/>
  </cols>
  <sheetData>
    <row r="1" spans="1:7" ht="18" x14ac:dyDescent="0.25">
      <c r="A1" s="10"/>
      <c r="B1" s="10"/>
      <c r="C1" s="10"/>
      <c r="D1" s="10"/>
      <c r="E1" s="3"/>
      <c r="F1" s="3"/>
      <c r="G1" s="3"/>
    </row>
    <row r="2" spans="1:7" ht="15.75" x14ac:dyDescent="0.25">
      <c r="A2" s="85" t="s">
        <v>10</v>
      </c>
      <c r="B2" s="85"/>
      <c r="C2" s="85"/>
      <c r="D2" s="85"/>
      <c r="E2" s="85"/>
      <c r="F2" s="85"/>
      <c r="G2" s="85"/>
    </row>
    <row r="3" spans="1:7" ht="18.75" thickBot="1" x14ac:dyDescent="0.3">
      <c r="A3" s="10"/>
      <c r="B3" s="10"/>
      <c r="C3" s="10"/>
      <c r="D3" s="10"/>
      <c r="E3" s="3"/>
      <c r="F3" s="3"/>
      <c r="G3" s="3"/>
    </row>
    <row r="4" spans="1:7" ht="26.25" thickBot="1" x14ac:dyDescent="0.3">
      <c r="A4" s="33" t="s">
        <v>62</v>
      </c>
      <c r="B4" s="44" t="s">
        <v>34</v>
      </c>
      <c r="C4" s="44" t="s">
        <v>35</v>
      </c>
      <c r="D4" s="44" t="s">
        <v>36</v>
      </c>
      <c r="E4" s="44" t="s">
        <v>37</v>
      </c>
      <c r="F4" s="44" t="s">
        <v>38</v>
      </c>
      <c r="G4" s="49" t="s">
        <v>39</v>
      </c>
    </row>
    <row r="5" spans="1:7" x14ac:dyDescent="0.25">
      <c r="A5" s="56" t="s">
        <v>40</v>
      </c>
      <c r="B5" s="61">
        <v>575805.85</v>
      </c>
      <c r="C5" s="61">
        <v>1630108</v>
      </c>
      <c r="D5" s="61">
        <v>1630738</v>
      </c>
      <c r="E5" s="61">
        <v>735649.42</v>
      </c>
      <c r="F5" s="62">
        <v>127.76</v>
      </c>
      <c r="G5" s="36">
        <v>45.11</v>
      </c>
    </row>
    <row r="6" spans="1:7" x14ac:dyDescent="0.25">
      <c r="A6" s="42" t="s">
        <v>127</v>
      </c>
      <c r="B6" s="61">
        <v>575805.85</v>
      </c>
      <c r="C6" s="61">
        <v>1630108</v>
      </c>
      <c r="D6" s="61">
        <v>1630738</v>
      </c>
      <c r="E6" s="61">
        <v>735649.42</v>
      </c>
      <c r="F6" s="62">
        <v>127.76</v>
      </c>
      <c r="G6" s="36">
        <v>45.11</v>
      </c>
    </row>
    <row r="7" spans="1:7" x14ac:dyDescent="0.25">
      <c r="A7" s="42" t="s">
        <v>128</v>
      </c>
      <c r="B7" s="61">
        <v>575805.85</v>
      </c>
      <c r="C7" s="61">
        <v>1630108</v>
      </c>
      <c r="D7" s="61">
        <v>1630738</v>
      </c>
      <c r="E7" s="61">
        <v>735649.42</v>
      </c>
      <c r="F7" s="62">
        <v>127.76</v>
      </c>
      <c r="G7" s="36">
        <v>45.11</v>
      </c>
    </row>
    <row r="8" spans="1:7" x14ac:dyDescent="0.25">
      <c r="A8" s="41" t="s">
        <v>129</v>
      </c>
      <c r="B8" s="51">
        <v>575805.85</v>
      </c>
      <c r="C8" s="51">
        <v>1630108</v>
      </c>
      <c r="D8" s="51">
        <v>1630738</v>
      </c>
      <c r="E8" s="51">
        <v>735649.42</v>
      </c>
      <c r="F8" s="52">
        <v>127.76</v>
      </c>
      <c r="G8" s="36">
        <v>45.11</v>
      </c>
    </row>
    <row r="9" spans="1:7" ht="15.75" thickBot="1" x14ac:dyDescent="0.3">
      <c r="A9" s="35" t="s">
        <v>130</v>
      </c>
      <c r="B9" s="31">
        <v>575805.85</v>
      </c>
      <c r="C9" s="31">
        <v>1630108</v>
      </c>
      <c r="D9" s="31">
        <v>1630738</v>
      </c>
      <c r="E9" s="31">
        <v>735649.42</v>
      </c>
      <c r="F9" s="55">
        <v>127.76</v>
      </c>
      <c r="G9" s="47">
        <v>45.11</v>
      </c>
    </row>
  </sheetData>
  <mergeCells count="1">
    <mergeCell ref="A2:G2"/>
  </mergeCells>
  <pageMargins left="0.7" right="0.7" top="0.75" bottom="0.75" header="0.3" footer="0.3"/>
  <pageSetup paperSize="9" scale="7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7"/>
  <sheetViews>
    <sheetView workbookViewId="0">
      <selection activeCell="G10" sqref="G10"/>
    </sheetView>
  </sheetViews>
  <sheetFormatPr defaultRowHeight="15" x14ac:dyDescent="0.25"/>
  <cols>
    <col min="1" max="1" width="54.7109375" style="30" customWidth="1"/>
    <col min="2" max="3" width="13.140625" style="30" bestFit="1" customWidth="1"/>
    <col min="4" max="4" width="12.85546875" style="30" bestFit="1" customWidth="1"/>
    <col min="5" max="5" width="7.28515625" style="30" bestFit="1" customWidth="1"/>
    <col min="6" max="7" width="25.28515625" style="30" customWidth="1"/>
    <col min="8" max="8" width="15.7109375" style="30" customWidth="1"/>
    <col min="9" max="16384" width="9.140625" style="30"/>
  </cols>
  <sheetData>
    <row r="1" spans="1:8" ht="18" x14ac:dyDescent="0.25">
      <c r="A1" s="10"/>
      <c r="B1" s="10"/>
      <c r="C1" s="10"/>
      <c r="D1" s="10"/>
      <c r="E1" s="10"/>
      <c r="F1" s="10"/>
      <c r="G1" s="10"/>
      <c r="H1" s="3"/>
    </row>
    <row r="2" spans="1:8" ht="15.75" x14ac:dyDescent="0.25">
      <c r="A2" s="85" t="s">
        <v>3</v>
      </c>
      <c r="B2" s="85"/>
      <c r="C2" s="85"/>
      <c r="D2" s="85"/>
      <c r="E2" s="85"/>
      <c r="F2" s="23"/>
      <c r="G2" s="23"/>
      <c r="H2" s="23"/>
    </row>
    <row r="3" spans="1:8" ht="18" x14ac:dyDescent="0.25">
      <c r="A3" s="10"/>
      <c r="B3" s="10"/>
      <c r="C3" s="10"/>
      <c r="D3" s="10"/>
      <c r="E3" s="10"/>
      <c r="F3" s="10"/>
      <c r="G3" s="10"/>
      <c r="H3" s="3"/>
    </row>
    <row r="4" spans="1:8" ht="15.75" x14ac:dyDescent="0.25">
      <c r="A4" s="97" t="s">
        <v>26</v>
      </c>
      <c r="B4" s="97"/>
      <c r="C4" s="97"/>
      <c r="D4" s="97"/>
      <c r="E4" s="97"/>
      <c r="F4" s="26"/>
      <c r="G4" s="26"/>
      <c r="H4" s="26"/>
    </row>
    <row r="5" spans="1:8" ht="18.75" thickBot="1" x14ac:dyDescent="0.3">
      <c r="A5" s="10"/>
      <c r="B5" s="10"/>
      <c r="C5" s="10"/>
      <c r="D5" s="10"/>
      <c r="E5" s="10"/>
      <c r="F5" s="10"/>
      <c r="G5" s="10"/>
      <c r="H5" s="3"/>
    </row>
    <row r="6" spans="1:8" ht="26.25" thickBot="1" x14ac:dyDescent="0.3">
      <c r="A6" s="59" t="s">
        <v>62</v>
      </c>
      <c r="B6" s="59" t="s">
        <v>131</v>
      </c>
      <c r="C6" s="59" t="s">
        <v>132</v>
      </c>
      <c r="D6" s="59" t="s">
        <v>133</v>
      </c>
      <c r="E6" s="59" t="s">
        <v>134</v>
      </c>
      <c r="F6" s="58"/>
      <c r="G6" s="58"/>
    </row>
    <row r="7" spans="1:8" x14ac:dyDescent="0.25">
      <c r="A7" s="60" t="s">
        <v>40</v>
      </c>
      <c r="B7" s="61">
        <v>1630108</v>
      </c>
      <c r="C7" s="61">
        <v>1630738</v>
      </c>
      <c r="D7" s="61">
        <v>735649.42</v>
      </c>
      <c r="E7" s="62">
        <v>45.11</v>
      </c>
      <c r="F7" s="58"/>
      <c r="G7" s="58"/>
    </row>
    <row r="8" spans="1:8" ht="26.25" x14ac:dyDescent="0.25">
      <c r="A8" s="63" t="s">
        <v>135</v>
      </c>
      <c r="B8" s="64">
        <v>103731</v>
      </c>
      <c r="C8" s="64">
        <v>103731</v>
      </c>
      <c r="D8" s="64">
        <v>46522.31</v>
      </c>
      <c r="E8" s="65">
        <v>44.85</v>
      </c>
      <c r="F8" s="58"/>
      <c r="G8" s="58"/>
    </row>
    <row r="9" spans="1:8" ht="26.25" x14ac:dyDescent="0.25">
      <c r="A9" s="66" t="s">
        <v>136</v>
      </c>
      <c r="B9" s="64">
        <v>103731</v>
      </c>
      <c r="C9" s="64">
        <v>103731</v>
      </c>
      <c r="D9" s="64">
        <v>46522.31</v>
      </c>
      <c r="E9" s="65">
        <v>44.85</v>
      </c>
      <c r="F9" s="58"/>
      <c r="G9" s="58"/>
    </row>
    <row r="10" spans="1:8" x14ac:dyDescent="0.25">
      <c r="A10" s="67" t="s">
        <v>111</v>
      </c>
      <c r="B10" s="61">
        <v>103731</v>
      </c>
      <c r="C10" s="61">
        <v>103731</v>
      </c>
      <c r="D10" s="61">
        <v>46522.31</v>
      </c>
      <c r="E10" s="62">
        <v>44.85</v>
      </c>
      <c r="F10" s="58"/>
      <c r="G10" s="58"/>
    </row>
    <row r="11" spans="1:8" x14ac:dyDescent="0.25">
      <c r="A11" s="67" t="s">
        <v>113</v>
      </c>
      <c r="B11" s="61">
        <v>103731</v>
      </c>
      <c r="C11" s="61">
        <v>103731</v>
      </c>
      <c r="D11" s="61">
        <v>46522.31</v>
      </c>
      <c r="E11" s="62">
        <v>44.85</v>
      </c>
      <c r="F11" s="58"/>
      <c r="G11" s="58"/>
    </row>
    <row r="12" spans="1:8" x14ac:dyDescent="0.25">
      <c r="A12" s="68" t="s">
        <v>63</v>
      </c>
      <c r="B12" s="61">
        <v>103731</v>
      </c>
      <c r="C12" s="61">
        <v>103731</v>
      </c>
      <c r="D12" s="61">
        <v>46522.31</v>
      </c>
      <c r="E12" s="62">
        <v>44.85</v>
      </c>
      <c r="F12" s="58"/>
      <c r="G12" s="58"/>
    </row>
    <row r="13" spans="1:8" x14ac:dyDescent="0.25">
      <c r="A13" s="68" t="s">
        <v>71</v>
      </c>
      <c r="B13" s="61">
        <v>103458</v>
      </c>
      <c r="C13" s="61">
        <v>103458</v>
      </c>
      <c r="D13" s="61">
        <v>46369.77</v>
      </c>
      <c r="E13" s="62">
        <v>44.82</v>
      </c>
      <c r="F13" s="58"/>
      <c r="G13" s="58"/>
    </row>
    <row r="14" spans="1:8" x14ac:dyDescent="0.25">
      <c r="A14" s="68" t="s">
        <v>98</v>
      </c>
      <c r="B14" s="62">
        <v>273</v>
      </c>
      <c r="C14" s="62">
        <v>273</v>
      </c>
      <c r="D14" s="62">
        <v>152.54</v>
      </c>
      <c r="E14" s="62">
        <v>55.88</v>
      </c>
      <c r="F14" s="58"/>
      <c r="G14" s="58"/>
    </row>
    <row r="15" spans="1:8" ht="26.25" x14ac:dyDescent="0.25">
      <c r="A15" s="63" t="s">
        <v>137</v>
      </c>
      <c r="B15" s="64">
        <v>138502</v>
      </c>
      <c r="C15" s="64">
        <v>139132</v>
      </c>
      <c r="D15" s="64">
        <v>69062.03</v>
      </c>
      <c r="E15" s="65">
        <v>49.64</v>
      </c>
      <c r="F15" s="58"/>
      <c r="G15" s="58"/>
    </row>
    <row r="16" spans="1:8" ht="26.25" x14ac:dyDescent="0.25">
      <c r="A16" s="66" t="s">
        <v>138</v>
      </c>
      <c r="B16" s="64">
        <v>122240</v>
      </c>
      <c r="C16" s="64">
        <v>122240</v>
      </c>
      <c r="D16" s="64">
        <v>58809.06</v>
      </c>
      <c r="E16" s="65">
        <v>48.11</v>
      </c>
    </row>
    <row r="17" spans="1:5" x14ac:dyDescent="0.25">
      <c r="A17" s="67" t="s">
        <v>111</v>
      </c>
      <c r="B17" s="61">
        <v>97240</v>
      </c>
      <c r="C17" s="61">
        <v>97240</v>
      </c>
      <c r="D17" s="61">
        <v>43977.06</v>
      </c>
      <c r="E17" s="62">
        <v>45.23</v>
      </c>
    </row>
    <row r="18" spans="1:5" x14ac:dyDescent="0.25">
      <c r="A18" s="67" t="s">
        <v>112</v>
      </c>
      <c r="B18" s="61">
        <v>97240</v>
      </c>
      <c r="C18" s="61">
        <v>97240</v>
      </c>
      <c r="D18" s="61">
        <v>43977.06</v>
      </c>
      <c r="E18" s="62">
        <v>45.23</v>
      </c>
    </row>
    <row r="19" spans="1:5" x14ac:dyDescent="0.25">
      <c r="A19" s="68" t="s">
        <v>63</v>
      </c>
      <c r="B19" s="61">
        <v>97240</v>
      </c>
      <c r="C19" s="61">
        <v>97240</v>
      </c>
      <c r="D19" s="61">
        <v>43977.06</v>
      </c>
      <c r="E19" s="62">
        <v>45.23</v>
      </c>
    </row>
    <row r="20" spans="1:5" x14ac:dyDescent="0.25">
      <c r="A20" s="68" t="s">
        <v>64</v>
      </c>
      <c r="B20" s="61">
        <v>95740</v>
      </c>
      <c r="C20" s="61">
        <v>95740</v>
      </c>
      <c r="D20" s="61">
        <v>43158.78</v>
      </c>
      <c r="E20" s="62">
        <v>45.08</v>
      </c>
    </row>
    <row r="21" spans="1:5" x14ac:dyDescent="0.25">
      <c r="A21" s="68" t="s">
        <v>71</v>
      </c>
      <c r="B21" s="61">
        <v>1500</v>
      </c>
      <c r="C21" s="61">
        <v>1500</v>
      </c>
      <c r="D21" s="62">
        <v>818.28</v>
      </c>
      <c r="E21" s="62">
        <v>54.55</v>
      </c>
    </row>
    <row r="22" spans="1:5" x14ac:dyDescent="0.25">
      <c r="A22" s="67" t="s">
        <v>116</v>
      </c>
      <c r="B22" s="61">
        <v>25000</v>
      </c>
      <c r="C22" s="61">
        <v>25000</v>
      </c>
      <c r="D22" s="61">
        <v>14832</v>
      </c>
      <c r="E22" s="62">
        <v>59.33</v>
      </c>
    </row>
    <row r="23" spans="1:5" ht="26.25" x14ac:dyDescent="0.25">
      <c r="A23" s="67" t="s">
        <v>117</v>
      </c>
      <c r="B23" s="61">
        <v>25000</v>
      </c>
      <c r="C23" s="61">
        <v>25000</v>
      </c>
      <c r="D23" s="61">
        <v>14832</v>
      </c>
      <c r="E23" s="62">
        <v>59.33</v>
      </c>
    </row>
    <row r="24" spans="1:5" x14ac:dyDescent="0.25">
      <c r="A24" s="68" t="s">
        <v>63</v>
      </c>
      <c r="B24" s="61">
        <v>25000</v>
      </c>
      <c r="C24" s="61">
        <v>25000</v>
      </c>
      <c r="D24" s="61">
        <v>14832</v>
      </c>
      <c r="E24" s="62">
        <v>59.33</v>
      </c>
    </row>
    <row r="25" spans="1:5" x14ac:dyDescent="0.25">
      <c r="A25" s="68" t="s">
        <v>64</v>
      </c>
      <c r="B25" s="61">
        <v>25000</v>
      </c>
      <c r="C25" s="61">
        <v>25000</v>
      </c>
      <c r="D25" s="61">
        <v>14832</v>
      </c>
      <c r="E25" s="62">
        <v>59.33</v>
      </c>
    </row>
    <row r="26" spans="1:5" x14ac:dyDescent="0.25">
      <c r="A26" s="66" t="s">
        <v>139</v>
      </c>
      <c r="B26" s="64">
        <v>10553</v>
      </c>
      <c r="C26" s="64">
        <v>10553</v>
      </c>
      <c r="D26" s="64">
        <v>9048.9699999999993</v>
      </c>
      <c r="E26" s="65">
        <v>85.75</v>
      </c>
    </row>
    <row r="27" spans="1:5" x14ac:dyDescent="0.25">
      <c r="A27" s="67" t="s">
        <v>111</v>
      </c>
      <c r="B27" s="61">
        <v>10553</v>
      </c>
      <c r="C27" s="61">
        <v>10553</v>
      </c>
      <c r="D27" s="61">
        <v>9048.9699999999993</v>
      </c>
      <c r="E27" s="62">
        <v>85.75</v>
      </c>
    </row>
    <row r="28" spans="1:5" x14ac:dyDescent="0.25">
      <c r="A28" s="67" t="s">
        <v>112</v>
      </c>
      <c r="B28" s="61">
        <v>10553</v>
      </c>
      <c r="C28" s="61">
        <v>10553</v>
      </c>
      <c r="D28" s="61">
        <v>9048.9699999999993</v>
      </c>
      <c r="E28" s="62">
        <v>85.75</v>
      </c>
    </row>
    <row r="29" spans="1:5" x14ac:dyDescent="0.25">
      <c r="A29" s="68" t="s">
        <v>63</v>
      </c>
      <c r="B29" s="61">
        <v>10553</v>
      </c>
      <c r="C29" s="61">
        <v>10553</v>
      </c>
      <c r="D29" s="61">
        <v>9048.9699999999993</v>
      </c>
      <c r="E29" s="62">
        <v>85.75</v>
      </c>
    </row>
    <row r="30" spans="1:5" x14ac:dyDescent="0.25">
      <c r="A30" s="68" t="s">
        <v>64</v>
      </c>
      <c r="B30" s="61">
        <v>1200</v>
      </c>
      <c r="C30" s="61">
        <v>1200</v>
      </c>
      <c r="D30" s="62">
        <v>439.98</v>
      </c>
      <c r="E30" s="62">
        <v>36.67</v>
      </c>
    </row>
    <row r="31" spans="1:5" x14ac:dyDescent="0.25">
      <c r="A31" s="68" t="s">
        <v>71</v>
      </c>
      <c r="B31" s="61">
        <v>9353</v>
      </c>
      <c r="C31" s="61">
        <v>9353</v>
      </c>
      <c r="D31" s="61">
        <v>8608.99</v>
      </c>
      <c r="E31" s="62">
        <v>92.05</v>
      </c>
    </row>
    <row r="32" spans="1:5" x14ac:dyDescent="0.25">
      <c r="A32" s="66" t="s">
        <v>140</v>
      </c>
      <c r="B32" s="63"/>
      <c r="C32" s="65">
        <v>630</v>
      </c>
      <c r="D32" s="63"/>
      <c r="E32" s="63"/>
    </row>
    <row r="33" spans="1:5" x14ac:dyDescent="0.25">
      <c r="A33" s="67" t="s">
        <v>111</v>
      </c>
      <c r="B33" s="60"/>
      <c r="C33" s="62">
        <v>630</v>
      </c>
      <c r="D33" s="60"/>
      <c r="E33" s="60"/>
    </row>
    <row r="34" spans="1:5" x14ac:dyDescent="0.25">
      <c r="A34" s="67" t="s">
        <v>112</v>
      </c>
      <c r="B34" s="60"/>
      <c r="C34" s="62">
        <v>630</v>
      </c>
      <c r="D34" s="60"/>
      <c r="E34" s="60"/>
    </row>
    <row r="35" spans="1:5" x14ac:dyDescent="0.25">
      <c r="A35" s="68" t="s">
        <v>63</v>
      </c>
      <c r="B35" s="60"/>
      <c r="C35" s="62">
        <v>630</v>
      </c>
      <c r="D35" s="60"/>
      <c r="E35" s="60"/>
    </row>
    <row r="36" spans="1:5" x14ac:dyDescent="0.25">
      <c r="A36" s="68" t="s">
        <v>71</v>
      </c>
      <c r="B36" s="60"/>
      <c r="C36" s="62">
        <v>630</v>
      </c>
      <c r="D36" s="60"/>
      <c r="E36" s="60"/>
    </row>
    <row r="37" spans="1:5" x14ac:dyDescent="0.25">
      <c r="A37" s="66" t="s">
        <v>141</v>
      </c>
      <c r="B37" s="64">
        <v>3300</v>
      </c>
      <c r="C37" s="64">
        <v>3300</v>
      </c>
      <c r="D37" s="65">
        <v>784</v>
      </c>
      <c r="E37" s="65">
        <v>23.76</v>
      </c>
    </row>
    <row r="38" spans="1:5" x14ac:dyDescent="0.25">
      <c r="A38" s="67" t="s">
        <v>111</v>
      </c>
      <c r="B38" s="61">
        <v>3300</v>
      </c>
      <c r="C38" s="61">
        <v>3300</v>
      </c>
      <c r="D38" s="62">
        <v>784</v>
      </c>
      <c r="E38" s="62">
        <v>23.76</v>
      </c>
    </row>
    <row r="39" spans="1:5" x14ac:dyDescent="0.25">
      <c r="A39" s="67" t="s">
        <v>112</v>
      </c>
      <c r="B39" s="61">
        <v>3300</v>
      </c>
      <c r="C39" s="61">
        <v>3300</v>
      </c>
      <c r="D39" s="62">
        <v>784</v>
      </c>
      <c r="E39" s="62">
        <v>23.76</v>
      </c>
    </row>
    <row r="40" spans="1:5" x14ac:dyDescent="0.25">
      <c r="A40" s="68" t="s">
        <v>63</v>
      </c>
      <c r="B40" s="61">
        <v>3300</v>
      </c>
      <c r="C40" s="61">
        <v>3300</v>
      </c>
      <c r="D40" s="62">
        <v>784</v>
      </c>
      <c r="E40" s="62">
        <v>23.76</v>
      </c>
    </row>
    <row r="41" spans="1:5" x14ac:dyDescent="0.25">
      <c r="A41" s="68" t="s">
        <v>64</v>
      </c>
      <c r="B41" s="61">
        <v>3154</v>
      </c>
      <c r="C41" s="61">
        <v>3154</v>
      </c>
      <c r="D41" s="62">
        <v>784</v>
      </c>
      <c r="E41" s="62">
        <v>24.86</v>
      </c>
    </row>
    <row r="42" spans="1:5" x14ac:dyDescent="0.25">
      <c r="A42" s="68" t="s">
        <v>71</v>
      </c>
      <c r="B42" s="62">
        <v>146</v>
      </c>
      <c r="C42" s="62">
        <v>146</v>
      </c>
      <c r="D42" s="60"/>
      <c r="E42" s="60"/>
    </row>
    <row r="43" spans="1:5" x14ac:dyDescent="0.25">
      <c r="A43" s="66" t="s">
        <v>142</v>
      </c>
      <c r="B43" s="64">
        <v>2409</v>
      </c>
      <c r="C43" s="64">
        <v>2409</v>
      </c>
      <c r="D43" s="65">
        <v>420</v>
      </c>
      <c r="E43" s="65">
        <v>17.43</v>
      </c>
    </row>
    <row r="44" spans="1:5" x14ac:dyDescent="0.25">
      <c r="A44" s="67" t="s">
        <v>111</v>
      </c>
      <c r="B44" s="61">
        <v>2409</v>
      </c>
      <c r="C44" s="61">
        <v>2409</v>
      </c>
      <c r="D44" s="62">
        <v>420</v>
      </c>
      <c r="E44" s="62">
        <v>17.43</v>
      </c>
    </row>
    <row r="45" spans="1:5" x14ac:dyDescent="0.25">
      <c r="A45" s="67" t="s">
        <v>112</v>
      </c>
      <c r="B45" s="61">
        <v>2409</v>
      </c>
      <c r="C45" s="61">
        <v>2409</v>
      </c>
      <c r="D45" s="62">
        <v>420</v>
      </c>
      <c r="E45" s="62">
        <v>17.43</v>
      </c>
    </row>
    <row r="46" spans="1:5" x14ac:dyDescent="0.25">
      <c r="A46" s="68" t="s">
        <v>63</v>
      </c>
      <c r="B46" s="61">
        <v>2409</v>
      </c>
      <c r="C46" s="61">
        <v>2409</v>
      </c>
      <c r="D46" s="62">
        <v>420</v>
      </c>
      <c r="E46" s="62">
        <v>17.43</v>
      </c>
    </row>
    <row r="47" spans="1:5" x14ac:dyDescent="0.25">
      <c r="A47" s="68" t="s">
        <v>64</v>
      </c>
      <c r="B47" s="61">
        <v>2263</v>
      </c>
      <c r="C47" s="61">
        <v>2263</v>
      </c>
      <c r="D47" s="62">
        <v>420</v>
      </c>
      <c r="E47" s="62">
        <v>18.559999999999999</v>
      </c>
    </row>
    <row r="48" spans="1:5" x14ac:dyDescent="0.25">
      <c r="A48" s="68" t="s">
        <v>71</v>
      </c>
      <c r="B48" s="62">
        <v>146</v>
      </c>
      <c r="C48" s="62">
        <v>146</v>
      </c>
      <c r="D48" s="60"/>
      <c r="E48" s="60"/>
    </row>
    <row r="49" spans="1:5" ht="26.25" x14ac:dyDescent="0.25">
      <c r="A49" s="63" t="s">
        <v>143</v>
      </c>
      <c r="B49" s="64">
        <v>1387795</v>
      </c>
      <c r="C49" s="64">
        <v>1387795</v>
      </c>
      <c r="D49" s="64">
        <v>620065.07999999996</v>
      </c>
      <c r="E49" s="65">
        <v>44.68</v>
      </c>
    </row>
    <row r="50" spans="1:5" ht="26.25" x14ac:dyDescent="0.25">
      <c r="A50" s="66" t="s">
        <v>144</v>
      </c>
      <c r="B50" s="64">
        <v>57581</v>
      </c>
      <c r="C50" s="64">
        <v>57581</v>
      </c>
      <c r="D50" s="64">
        <v>29234.68</v>
      </c>
      <c r="E50" s="65">
        <v>50.77</v>
      </c>
    </row>
    <row r="51" spans="1:5" x14ac:dyDescent="0.25">
      <c r="A51" s="67" t="s">
        <v>114</v>
      </c>
      <c r="B51" s="61">
        <v>2970</v>
      </c>
      <c r="C51" s="61">
        <v>2970</v>
      </c>
      <c r="D51" s="61">
        <v>1688.14</v>
      </c>
      <c r="E51" s="62">
        <v>56.84</v>
      </c>
    </row>
    <row r="52" spans="1:5" ht="26.25" x14ac:dyDescent="0.25">
      <c r="A52" s="67" t="s">
        <v>115</v>
      </c>
      <c r="B52" s="61">
        <v>2970</v>
      </c>
      <c r="C52" s="61">
        <v>2970</v>
      </c>
      <c r="D52" s="61">
        <v>1688.14</v>
      </c>
      <c r="E52" s="62">
        <v>56.84</v>
      </c>
    </row>
    <row r="53" spans="1:5" x14ac:dyDescent="0.25">
      <c r="A53" s="68" t="s">
        <v>63</v>
      </c>
      <c r="B53" s="61">
        <v>2970</v>
      </c>
      <c r="C53" s="61">
        <v>2970</v>
      </c>
      <c r="D53" s="61">
        <v>1688.14</v>
      </c>
      <c r="E53" s="62">
        <v>56.84</v>
      </c>
    </row>
    <row r="54" spans="1:5" x14ac:dyDescent="0.25">
      <c r="A54" s="68" t="s">
        <v>71</v>
      </c>
      <c r="B54" s="61">
        <v>2970</v>
      </c>
      <c r="C54" s="61">
        <v>2970</v>
      </c>
      <c r="D54" s="61">
        <v>1688.14</v>
      </c>
      <c r="E54" s="62">
        <v>56.84</v>
      </c>
    </row>
    <row r="55" spans="1:5" x14ac:dyDescent="0.25">
      <c r="A55" s="67" t="s">
        <v>116</v>
      </c>
      <c r="B55" s="61">
        <v>40915</v>
      </c>
      <c r="C55" s="61">
        <v>40915</v>
      </c>
      <c r="D55" s="61">
        <v>21403.38</v>
      </c>
      <c r="E55" s="62">
        <v>52.31</v>
      </c>
    </row>
    <row r="56" spans="1:5" ht="26.25" x14ac:dyDescent="0.25">
      <c r="A56" s="67" t="s">
        <v>117</v>
      </c>
      <c r="B56" s="61">
        <v>40915</v>
      </c>
      <c r="C56" s="61">
        <v>40915</v>
      </c>
      <c r="D56" s="61">
        <v>21403.38</v>
      </c>
      <c r="E56" s="62">
        <v>52.31</v>
      </c>
    </row>
    <row r="57" spans="1:5" x14ac:dyDescent="0.25">
      <c r="A57" s="68" t="s">
        <v>63</v>
      </c>
      <c r="B57" s="61">
        <v>40915</v>
      </c>
      <c r="C57" s="61">
        <v>40915</v>
      </c>
      <c r="D57" s="61">
        <v>21403.38</v>
      </c>
      <c r="E57" s="62">
        <v>52.31</v>
      </c>
    </row>
    <row r="58" spans="1:5" x14ac:dyDescent="0.25">
      <c r="A58" s="68" t="s">
        <v>64</v>
      </c>
      <c r="B58" s="61">
        <v>3565</v>
      </c>
      <c r="C58" s="61">
        <v>3565</v>
      </c>
      <c r="D58" s="62">
        <v>356.62</v>
      </c>
      <c r="E58" s="62">
        <v>10</v>
      </c>
    </row>
    <row r="59" spans="1:5" x14ac:dyDescent="0.25">
      <c r="A59" s="68" t="s">
        <v>71</v>
      </c>
      <c r="B59" s="61">
        <v>37350</v>
      </c>
      <c r="C59" s="61">
        <v>37350</v>
      </c>
      <c r="D59" s="61">
        <v>21046.76</v>
      </c>
      <c r="E59" s="62">
        <v>56.35</v>
      </c>
    </row>
    <row r="60" spans="1:5" x14ac:dyDescent="0.25">
      <c r="A60" s="67" t="s">
        <v>118</v>
      </c>
      <c r="B60" s="61">
        <v>4520</v>
      </c>
      <c r="C60" s="61">
        <v>4520</v>
      </c>
      <c r="D60" s="61">
        <v>1476.41</v>
      </c>
      <c r="E60" s="62">
        <v>32.659999999999997</v>
      </c>
    </row>
    <row r="61" spans="1:5" x14ac:dyDescent="0.25">
      <c r="A61" s="67" t="s">
        <v>119</v>
      </c>
      <c r="B61" s="61">
        <v>4520</v>
      </c>
      <c r="C61" s="61">
        <v>4520</v>
      </c>
      <c r="D61" s="61">
        <v>1476.41</v>
      </c>
      <c r="E61" s="62">
        <v>32.659999999999997</v>
      </c>
    </row>
    <row r="62" spans="1:5" x14ac:dyDescent="0.25">
      <c r="A62" s="68" t="s">
        <v>63</v>
      </c>
      <c r="B62" s="61">
        <v>4520</v>
      </c>
      <c r="C62" s="61">
        <v>4520</v>
      </c>
      <c r="D62" s="61">
        <v>1476.41</v>
      </c>
      <c r="E62" s="62">
        <v>32.659999999999997</v>
      </c>
    </row>
    <row r="63" spans="1:5" x14ac:dyDescent="0.25">
      <c r="A63" s="68" t="s">
        <v>64</v>
      </c>
      <c r="B63" s="61">
        <v>1845</v>
      </c>
      <c r="C63" s="61">
        <v>1845</v>
      </c>
      <c r="D63" s="60"/>
      <c r="E63" s="60"/>
    </row>
    <row r="64" spans="1:5" x14ac:dyDescent="0.25">
      <c r="A64" s="68" t="s">
        <v>71</v>
      </c>
      <c r="B64" s="61">
        <v>2675</v>
      </c>
      <c r="C64" s="61">
        <v>2675</v>
      </c>
      <c r="D64" s="62">
        <v>909.9</v>
      </c>
      <c r="E64" s="62">
        <v>34.01</v>
      </c>
    </row>
    <row r="65" spans="1:5" x14ac:dyDescent="0.25">
      <c r="A65" s="68" t="s">
        <v>103</v>
      </c>
      <c r="B65" s="60"/>
      <c r="C65" s="60"/>
      <c r="D65" s="62">
        <v>566.51</v>
      </c>
      <c r="E65" s="60"/>
    </row>
    <row r="66" spans="1:5" x14ac:dyDescent="0.25">
      <c r="A66" s="67" t="s">
        <v>120</v>
      </c>
      <c r="B66" s="62">
        <v>880</v>
      </c>
      <c r="C66" s="62">
        <v>880</v>
      </c>
      <c r="D66" s="60"/>
      <c r="E66" s="60"/>
    </row>
    <row r="67" spans="1:5" x14ac:dyDescent="0.25">
      <c r="A67" s="67" t="s">
        <v>121</v>
      </c>
      <c r="B67" s="62">
        <v>880</v>
      </c>
      <c r="C67" s="62">
        <v>880</v>
      </c>
      <c r="D67" s="60"/>
      <c r="E67" s="60"/>
    </row>
    <row r="68" spans="1:5" x14ac:dyDescent="0.25">
      <c r="A68" s="68" t="s">
        <v>63</v>
      </c>
      <c r="B68" s="62">
        <v>360</v>
      </c>
      <c r="C68" s="62">
        <v>360</v>
      </c>
      <c r="D68" s="60"/>
      <c r="E68" s="60"/>
    </row>
    <row r="69" spans="1:5" x14ac:dyDescent="0.25">
      <c r="A69" s="68" t="s">
        <v>71</v>
      </c>
      <c r="B69" s="62">
        <v>360</v>
      </c>
      <c r="C69" s="62">
        <v>360</v>
      </c>
      <c r="D69" s="60"/>
      <c r="E69" s="60"/>
    </row>
    <row r="70" spans="1:5" x14ac:dyDescent="0.25">
      <c r="A70" s="68" t="s">
        <v>105</v>
      </c>
      <c r="B70" s="62">
        <v>520</v>
      </c>
      <c r="C70" s="62">
        <v>520</v>
      </c>
      <c r="D70" s="60"/>
      <c r="E70" s="60"/>
    </row>
    <row r="71" spans="1:5" ht="26.25" x14ac:dyDescent="0.25">
      <c r="A71" s="68" t="s">
        <v>106</v>
      </c>
      <c r="B71" s="62">
        <v>520</v>
      </c>
      <c r="C71" s="62">
        <v>520</v>
      </c>
      <c r="D71" s="60"/>
      <c r="E71" s="60"/>
    </row>
    <row r="72" spans="1:5" ht="26.25" x14ac:dyDescent="0.25">
      <c r="A72" s="67" t="s">
        <v>122</v>
      </c>
      <c r="B72" s="61">
        <v>8296</v>
      </c>
      <c r="C72" s="61">
        <v>8296</v>
      </c>
      <c r="D72" s="61">
        <v>4666.75</v>
      </c>
      <c r="E72" s="62">
        <v>56.25</v>
      </c>
    </row>
    <row r="73" spans="1:5" x14ac:dyDescent="0.25">
      <c r="A73" s="67" t="s">
        <v>124</v>
      </c>
      <c r="B73" s="61">
        <v>3242</v>
      </c>
      <c r="C73" s="61">
        <v>3242</v>
      </c>
      <c r="D73" s="61">
        <v>1724.5</v>
      </c>
      <c r="E73" s="62">
        <v>53.19</v>
      </c>
    </row>
    <row r="74" spans="1:5" x14ac:dyDescent="0.25">
      <c r="A74" s="68" t="s">
        <v>63</v>
      </c>
      <c r="B74" s="61">
        <v>3242</v>
      </c>
      <c r="C74" s="61">
        <v>3242</v>
      </c>
      <c r="D74" s="61">
        <v>1724.5</v>
      </c>
      <c r="E74" s="62">
        <v>53.19</v>
      </c>
    </row>
    <row r="75" spans="1:5" x14ac:dyDescent="0.25">
      <c r="A75" s="68" t="s">
        <v>64</v>
      </c>
      <c r="B75" s="61">
        <v>2142</v>
      </c>
      <c r="C75" s="61">
        <v>2142</v>
      </c>
      <c r="D75" s="62">
        <v>936.18</v>
      </c>
      <c r="E75" s="62">
        <v>43.71</v>
      </c>
    </row>
    <row r="76" spans="1:5" x14ac:dyDescent="0.25">
      <c r="A76" s="68" t="s">
        <v>71</v>
      </c>
      <c r="B76" s="61">
        <v>1100</v>
      </c>
      <c r="C76" s="61">
        <v>1100</v>
      </c>
      <c r="D76" s="62">
        <v>788.32</v>
      </c>
      <c r="E76" s="62">
        <v>71.67</v>
      </c>
    </row>
    <row r="77" spans="1:5" x14ac:dyDescent="0.25">
      <c r="A77" s="67" t="s">
        <v>125</v>
      </c>
      <c r="B77" s="61">
        <v>4499</v>
      </c>
      <c r="C77" s="61">
        <v>4499</v>
      </c>
      <c r="D77" s="61">
        <v>2942.25</v>
      </c>
      <c r="E77" s="62">
        <v>65.400000000000006</v>
      </c>
    </row>
    <row r="78" spans="1:5" x14ac:dyDescent="0.25">
      <c r="A78" s="68" t="s">
        <v>63</v>
      </c>
      <c r="B78" s="61">
        <v>4499</v>
      </c>
      <c r="C78" s="61">
        <v>4499</v>
      </c>
      <c r="D78" s="61">
        <v>2942.25</v>
      </c>
      <c r="E78" s="62">
        <v>65.400000000000006</v>
      </c>
    </row>
    <row r="79" spans="1:5" x14ac:dyDescent="0.25">
      <c r="A79" s="68" t="s">
        <v>64</v>
      </c>
      <c r="B79" s="61">
        <v>1523</v>
      </c>
      <c r="C79" s="61">
        <v>1523</v>
      </c>
      <c r="D79" s="61">
        <v>1522.36</v>
      </c>
      <c r="E79" s="62">
        <v>99.96</v>
      </c>
    </row>
    <row r="80" spans="1:5" x14ac:dyDescent="0.25">
      <c r="A80" s="68" t="s">
        <v>71</v>
      </c>
      <c r="B80" s="61">
        <v>2976</v>
      </c>
      <c r="C80" s="61">
        <v>2976</v>
      </c>
      <c r="D80" s="61">
        <v>1419.89</v>
      </c>
      <c r="E80" s="62">
        <v>47.71</v>
      </c>
    </row>
    <row r="81" spans="1:5" x14ac:dyDescent="0.25">
      <c r="A81" s="67" t="s">
        <v>126</v>
      </c>
      <c r="B81" s="62">
        <v>555</v>
      </c>
      <c r="C81" s="62">
        <v>555</v>
      </c>
      <c r="D81" s="60"/>
      <c r="E81" s="60"/>
    </row>
    <row r="82" spans="1:5" x14ac:dyDescent="0.25">
      <c r="A82" s="68" t="s">
        <v>63</v>
      </c>
      <c r="B82" s="62">
        <v>555</v>
      </c>
      <c r="C82" s="62">
        <v>555</v>
      </c>
      <c r="D82" s="60"/>
      <c r="E82" s="60"/>
    </row>
    <row r="83" spans="1:5" x14ac:dyDescent="0.25">
      <c r="A83" s="68" t="s">
        <v>71</v>
      </c>
      <c r="B83" s="62">
        <v>555</v>
      </c>
      <c r="C83" s="62">
        <v>555</v>
      </c>
      <c r="D83" s="60"/>
      <c r="E83" s="60"/>
    </row>
    <row r="84" spans="1:5" x14ac:dyDescent="0.25">
      <c r="A84" s="66" t="s">
        <v>145</v>
      </c>
      <c r="B84" s="64">
        <v>38326</v>
      </c>
      <c r="C84" s="64">
        <v>38326</v>
      </c>
      <c r="D84" s="63"/>
      <c r="E84" s="63"/>
    </row>
    <row r="85" spans="1:5" x14ac:dyDescent="0.25">
      <c r="A85" s="67" t="s">
        <v>111</v>
      </c>
      <c r="B85" s="61">
        <v>14436</v>
      </c>
      <c r="C85" s="61">
        <v>14436</v>
      </c>
      <c r="D85" s="60"/>
      <c r="E85" s="60"/>
    </row>
    <row r="86" spans="1:5" x14ac:dyDescent="0.25">
      <c r="A86" s="67" t="s">
        <v>112</v>
      </c>
      <c r="B86" s="61">
        <v>14436</v>
      </c>
      <c r="C86" s="61">
        <v>14436</v>
      </c>
      <c r="D86" s="60"/>
      <c r="E86" s="60"/>
    </row>
    <row r="87" spans="1:5" x14ac:dyDescent="0.25">
      <c r="A87" s="68" t="s">
        <v>63</v>
      </c>
      <c r="B87" s="61">
        <v>14436</v>
      </c>
      <c r="C87" s="61">
        <v>14436</v>
      </c>
      <c r="D87" s="60"/>
      <c r="E87" s="60"/>
    </row>
    <row r="88" spans="1:5" ht="26.25" x14ac:dyDescent="0.25">
      <c r="A88" s="68" t="s">
        <v>101</v>
      </c>
      <c r="B88" s="61">
        <v>14436</v>
      </c>
      <c r="C88" s="61">
        <v>14436</v>
      </c>
      <c r="D88" s="60"/>
      <c r="E88" s="60"/>
    </row>
    <row r="89" spans="1:5" x14ac:dyDescent="0.25">
      <c r="A89" s="67" t="s">
        <v>118</v>
      </c>
      <c r="B89" s="61">
        <v>23890</v>
      </c>
      <c r="C89" s="61">
        <v>23890</v>
      </c>
      <c r="D89" s="60"/>
      <c r="E89" s="60"/>
    </row>
    <row r="90" spans="1:5" x14ac:dyDescent="0.25">
      <c r="A90" s="67" t="s">
        <v>119</v>
      </c>
      <c r="B90" s="61">
        <v>23890</v>
      </c>
      <c r="C90" s="61">
        <v>23890</v>
      </c>
      <c r="D90" s="60"/>
      <c r="E90" s="60"/>
    </row>
    <row r="91" spans="1:5" x14ac:dyDescent="0.25">
      <c r="A91" s="68" t="s">
        <v>105</v>
      </c>
      <c r="B91" s="61">
        <v>23890</v>
      </c>
      <c r="C91" s="61">
        <v>23890</v>
      </c>
      <c r="D91" s="60"/>
      <c r="E91" s="60"/>
    </row>
    <row r="92" spans="1:5" ht="26.25" x14ac:dyDescent="0.25">
      <c r="A92" s="68" t="s">
        <v>106</v>
      </c>
      <c r="B92" s="61">
        <v>23890</v>
      </c>
      <c r="C92" s="61">
        <v>23890</v>
      </c>
      <c r="D92" s="60"/>
      <c r="E92" s="60"/>
    </row>
    <row r="93" spans="1:5" ht="26.25" x14ac:dyDescent="0.25">
      <c r="A93" s="66" t="s">
        <v>146</v>
      </c>
      <c r="B93" s="64">
        <v>1209735</v>
      </c>
      <c r="C93" s="64">
        <v>1209735</v>
      </c>
      <c r="D93" s="64">
        <v>556716.13</v>
      </c>
      <c r="E93" s="65">
        <v>46.02</v>
      </c>
    </row>
    <row r="94" spans="1:5" x14ac:dyDescent="0.25">
      <c r="A94" s="67" t="s">
        <v>118</v>
      </c>
      <c r="B94" s="61">
        <v>1209735</v>
      </c>
      <c r="C94" s="61">
        <v>1209735</v>
      </c>
      <c r="D94" s="61">
        <v>556716.13</v>
      </c>
      <c r="E94" s="62">
        <v>46.02</v>
      </c>
    </row>
    <row r="95" spans="1:5" x14ac:dyDescent="0.25">
      <c r="A95" s="67" t="s">
        <v>119</v>
      </c>
      <c r="B95" s="61">
        <v>1209735</v>
      </c>
      <c r="C95" s="61">
        <v>1209735</v>
      </c>
      <c r="D95" s="61">
        <v>556716.13</v>
      </c>
      <c r="E95" s="62">
        <v>46.02</v>
      </c>
    </row>
    <row r="96" spans="1:5" x14ac:dyDescent="0.25">
      <c r="A96" s="68" t="s">
        <v>63</v>
      </c>
      <c r="B96" s="61">
        <v>1209735</v>
      </c>
      <c r="C96" s="61">
        <v>1209735</v>
      </c>
      <c r="D96" s="61">
        <v>556716.13</v>
      </c>
      <c r="E96" s="62">
        <v>46.02</v>
      </c>
    </row>
    <row r="97" spans="1:5" x14ac:dyDescent="0.25">
      <c r="A97" s="68" t="s">
        <v>64</v>
      </c>
      <c r="B97" s="61">
        <v>1184100</v>
      </c>
      <c r="C97" s="61">
        <v>1184100</v>
      </c>
      <c r="D97" s="61">
        <v>544400.81999999995</v>
      </c>
      <c r="E97" s="62">
        <v>45.98</v>
      </c>
    </row>
    <row r="98" spans="1:5" x14ac:dyDescent="0.25">
      <c r="A98" s="68" t="s">
        <v>71</v>
      </c>
      <c r="B98" s="61">
        <v>25635</v>
      </c>
      <c r="C98" s="61">
        <v>25635</v>
      </c>
      <c r="D98" s="61">
        <v>12315.31</v>
      </c>
      <c r="E98" s="62">
        <v>48.04</v>
      </c>
    </row>
    <row r="99" spans="1:5" x14ac:dyDescent="0.25">
      <c r="A99" s="66" t="s">
        <v>147</v>
      </c>
      <c r="B99" s="64">
        <v>61000</v>
      </c>
      <c r="C99" s="64">
        <v>61000</v>
      </c>
      <c r="D99" s="64">
        <v>34114.269999999997</v>
      </c>
      <c r="E99" s="65">
        <v>55.93</v>
      </c>
    </row>
    <row r="100" spans="1:5" x14ac:dyDescent="0.25">
      <c r="A100" s="67" t="s">
        <v>118</v>
      </c>
      <c r="B100" s="61">
        <v>61000</v>
      </c>
      <c r="C100" s="61">
        <v>61000</v>
      </c>
      <c r="D100" s="61">
        <v>34114.269999999997</v>
      </c>
      <c r="E100" s="62">
        <v>55.93</v>
      </c>
    </row>
    <row r="101" spans="1:5" x14ac:dyDescent="0.25">
      <c r="A101" s="67" t="s">
        <v>119</v>
      </c>
      <c r="B101" s="61">
        <v>61000</v>
      </c>
      <c r="C101" s="61">
        <v>61000</v>
      </c>
      <c r="D101" s="61">
        <v>34114.269999999997</v>
      </c>
      <c r="E101" s="62">
        <v>55.93</v>
      </c>
    </row>
    <row r="102" spans="1:5" x14ac:dyDescent="0.25">
      <c r="A102" s="68" t="s">
        <v>63</v>
      </c>
      <c r="B102" s="61">
        <v>61000</v>
      </c>
      <c r="C102" s="61">
        <v>61000</v>
      </c>
      <c r="D102" s="61">
        <v>34114.269999999997</v>
      </c>
      <c r="E102" s="62">
        <v>55.93</v>
      </c>
    </row>
    <row r="103" spans="1:5" x14ac:dyDescent="0.25">
      <c r="A103" s="68" t="s">
        <v>71</v>
      </c>
      <c r="B103" s="61">
        <v>61000</v>
      </c>
      <c r="C103" s="61">
        <v>61000</v>
      </c>
      <c r="D103" s="61">
        <v>34114.269999999997</v>
      </c>
      <c r="E103" s="62">
        <v>55.93</v>
      </c>
    </row>
    <row r="104" spans="1:5" ht="26.25" x14ac:dyDescent="0.25">
      <c r="A104" s="66" t="s">
        <v>148</v>
      </c>
      <c r="B104" s="64">
        <v>20679</v>
      </c>
      <c r="C104" s="64">
        <v>20679</v>
      </c>
      <c r="D104" s="63"/>
      <c r="E104" s="63"/>
    </row>
    <row r="105" spans="1:5" x14ac:dyDescent="0.25">
      <c r="A105" s="67" t="s">
        <v>114</v>
      </c>
      <c r="B105" s="61">
        <v>5301</v>
      </c>
      <c r="C105" s="61">
        <v>5301</v>
      </c>
      <c r="D105" s="60"/>
      <c r="E105" s="60"/>
    </row>
    <row r="106" spans="1:5" ht="26.25" x14ac:dyDescent="0.25">
      <c r="A106" s="67" t="s">
        <v>115</v>
      </c>
      <c r="B106" s="61">
        <v>5301</v>
      </c>
      <c r="C106" s="61">
        <v>5301</v>
      </c>
      <c r="D106" s="60"/>
      <c r="E106" s="60"/>
    </row>
    <row r="107" spans="1:5" x14ac:dyDescent="0.25">
      <c r="A107" s="68" t="s">
        <v>105</v>
      </c>
      <c r="B107" s="61">
        <v>5301</v>
      </c>
      <c r="C107" s="61">
        <v>5301</v>
      </c>
      <c r="D107" s="60"/>
      <c r="E107" s="60"/>
    </row>
    <row r="108" spans="1:5" ht="26.25" x14ac:dyDescent="0.25">
      <c r="A108" s="68" t="s">
        <v>106</v>
      </c>
      <c r="B108" s="61">
        <v>5301</v>
      </c>
      <c r="C108" s="61">
        <v>5301</v>
      </c>
      <c r="D108" s="60"/>
      <c r="E108" s="60"/>
    </row>
    <row r="109" spans="1:5" x14ac:dyDescent="0.25">
      <c r="A109" s="67" t="s">
        <v>118</v>
      </c>
      <c r="B109" s="62">
        <v>400</v>
      </c>
      <c r="C109" s="62">
        <v>400</v>
      </c>
      <c r="D109" s="60"/>
      <c r="E109" s="60"/>
    </row>
    <row r="110" spans="1:5" x14ac:dyDescent="0.25">
      <c r="A110" s="67" t="s">
        <v>119</v>
      </c>
      <c r="B110" s="62">
        <v>400</v>
      </c>
      <c r="C110" s="62">
        <v>400</v>
      </c>
      <c r="D110" s="60"/>
      <c r="E110" s="60"/>
    </row>
    <row r="111" spans="1:5" x14ac:dyDescent="0.25">
      <c r="A111" s="68" t="s">
        <v>105</v>
      </c>
      <c r="B111" s="62">
        <v>400</v>
      </c>
      <c r="C111" s="62">
        <v>400</v>
      </c>
      <c r="D111" s="60"/>
      <c r="E111" s="60"/>
    </row>
    <row r="112" spans="1:5" ht="26.25" x14ac:dyDescent="0.25">
      <c r="A112" s="68" t="s">
        <v>106</v>
      </c>
      <c r="B112" s="62">
        <v>400</v>
      </c>
      <c r="C112" s="62">
        <v>400</v>
      </c>
      <c r="D112" s="60"/>
      <c r="E112" s="60"/>
    </row>
    <row r="113" spans="1:5" x14ac:dyDescent="0.25">
      <c r="A113" s="67" t="s">
        <v>120</v>
      </c>
      <c r="B113" s="62">
        <v>120</v>
      </c>
      <c r="C113" s="62">
        <v>120</v>
      </c>
      <c r="D113" s="60"/>
      <c r="E113" s="60"/>
    </row>
    <row r="114" spans="1:5" x14ac:dyDescent="0.25">
      <c r="A114" s="67" t="s">
        <v>121</v>
      </c>
      <c r="B114" s="62">
        <v>120</v>
      </c>
      <c r="C114" s="62">
        <v>120</v>
      </c>
      <c r="D114" s="60"/>
      <c r="E114" s="60"/>
    </row>
    <row r="115" spans="1:5" x14ac:dyDescent="0.25">
      <c r="A115" s="68" t="s">
        <v>105</v>
      </c>
      <c r="B115" s="62">
        <v>120</v>
      </c>
      <c r="C115" s="62">
        <v>120</v>
      </c>
      <c r="D115" s="60"/>
      <c r="E115" s="60"/>
    </row>
    <row r="116" spans="1:5" ht="26.25" x14ac:dyDescent="0.25">
      <c r="A116" s="68" t="s">
        <v>106</v>
      </c>
      <c r="B116" s="62">
        <v>120</v>
      </c>
      <c r="C116" s="62">
        <v>120</v>
      </c>
      <c r="D116" s="60"/>
      <c r="E116" s="60"/>
    </row>
    <row r="117" spans="1:5" ht="26.25" x14ac:dyDescent="0.25">
      <c r="A117" s="67" t="s">
        <v>122</v>
      </c>
      <c r="B117" s="61">
        <v>14858</v>
      </c>
      <c r="C117" s="61">
        <v>14858</v>
      </c>
      <c r="D117" s="60"/>
      <c r="E117" s="60"/>
    </row>
    <row r="118" spans="1:5" x14ac:dyDescent="0.25">
      <c r="A118" s="67" t="s">
        <v>123</v>
      </c>
      <c r="B118" s="61">
        <v>5886</v>
      </c>
      <c r="C118" s="61">
        <v>5886</v>
      </c>
      <c r="D118" s="60"/>
      <c r="E118" s="60"/>
    </row>
    <row r="119" spans="1:5" x14ac:dyDescent="0.25">
      <c r="A119" s="68" t="s">
        <v>105</v>
      </c>
      <c r="B119" s="61">
        <v>5886</v>
      </c>
      <c r="C119" s="61">
        <v>5886</v>
      </c>
      <c r="D119" s="60"/>
      <c r="E119" s="60"/>
    </row>
    <row r="120" spans="1:5" ht="26.25" x14ac:dyDescent="0.25">
      <c r="A120" s="68" t="s">
        <v>106</v>
      </c>
      <c r="B120" s="61">
        <v>5886</v>
      </c>
      <c r="C120" s="61">
        <v>5886</v>
      </c>
      <c r="D120" s="60"/>
      <c r="E120" s="60"/>
    </row>
    <row r="121" spans="1:5" x14ac:dyDescent="0.25">
      <c r="A121" s="67" t="s">
        <v>124</v>
      </c>
      <c r="B121" s="61">
        <v>8372</v>
      </c>
      <c r="C121" s="61">
        <v>8372</v>
      </c>
      <c r="D121" s="60"/>
      <c r="E121" s="60"/>
    </row>
    <row r="122" spans="1:5" x14ac:dyDescent="0.25">
      <c r="A122" s="68" t="s">
        <v>105</v>
      </c>
      <c r="B122" s="61">
        <v>8372</v>
      </c>
      <c r="C122" s="61">
        <v>8372</v>
      </c>
      <c r="D122" s="60"/>
      <c r="E122" s="60"/>
    </row>
    <row r="123" spans="1:5" ht="26.25" x14ac:dyDescent="0.25">
      <c r="A123" s="68" t="s">
        <v>106</v>
      </c>
      <c r="B123" s="61">
        <v>8372</v>
      </c>
      <c r="C123" s="61">
        <v>8372</v>
      </c>
      <c r="D123" s="60"/>
      <c r="E123" s="60"/>
    </row>
    <row r="124" spans="1:5" x14ac:dyDescent="0.25">
      <c r="A124" s="67" t="s">
        <v>126</v>
      </c>
      <c r="B124" s="62">
        <v>600</v>
      </c>
      <c r="C124" s="62">
        <v>600</v>
      </c>
      <c r="D124" s="60"/>
      <c r="E124" s="60"/>
    </row>
    <row r="125" spans="1:5" x14ac:dyDescent="0.25">
      <c r="A125" s="68" t="s">
        <v>105</v>
      </c>
      <c r="B125" s="62">
        <v>600</v>
      </c>
      <c r="C125" s="62">
        <v>600</v>
      </c>
      <c r="D125" s="60"/>
      <c r="E125" s="60"/>
    </row>
    <row r="126" spans="1:5" ht="26.25" x14ac:dyDescent="0.25">
      <c r="A126" s="68" t="s">
        <v>106</v>
      </c>
      <c r="B126" s="62">
        <v>600</v>
      </c>
      <c r="C126" s="62">
        <v>600</v>
      </c>
      <c r="D126" s="60"/>
      <c r="E126" s="60"/>
    </row>
    <row r="127" spans="1:5" ht="26.25" x14ac:dyDescent="0.25">
      <c r="A127" s="66" t="s">
        <v>149</v>
      </c>
      <c r="B127" s="65">
        <v>474</v>
      </c>
      <c r="C127" s="65">
        <v>474</v>
      </c>
      <c r="D127" s="63"/>
      <c r="E127" s="63"/>
    </row>
    <row r="128" spans="1:5" ht="26.25" x14ac:dyDescent="0.25">
      <c r="A128" s="67" t="s">
        <v>122</v>
      </c>
      <c r="B128" s="62">
        <v>474</v>
      </c>
      <c r="C128" s="62">
        <v>474</v>
      </c>
      <c r="D128" s="60"/>
      <c r="E128" s="60"/>
    </row>
    <row r="129" spans="1:5" x14ac:dyDescent="0.25">
      <c r="A129" s="67" t="s">
        <v>125</v>
      </c>
      <c r="B129" s="62">
        <v>474</v>
      </c>
      <c r="C129" s="62">
        <v>474</v>
      </c>
      <c r="D129" s="60"/>
      <c r="E129" s="60"/>
    </row>
    <row r="130" spans="1:5" x14ac:dyDescent="0.25">
      <c r="A130" s="68" t="s">
        <v>105</v>
      </c>
      <c r="B130" s="62">
        <v>474</v>
      </c>
      <c r="C130" s="62">
        <v>474</v>
      </c>
      <c r="D130" s="60"/>
      <c r="E130" s="60"/>
    </row>
    <row r="131" spans="1:5" ht="26.25" x14ac:dyDescent="0.25">
      <c r="A131" s="68" t="s">
        <v>106</v>
      </c>
      <c r="B131" s="62">
        <v>474</v>
      </c>
      <c r="C131" s="62">
        <v>474</v>
      </c>
      <c r="D131" s="60"/>
      <c r="E131" s="60"/>
    </row>
    <row r="132" spans="1:5" x14ac:dyDescent="0.25">
      <c r="A132" s="63" t="s">
        <v>150</v>
      </c>
      <c r="B132" s="65">
        <v>80</v>
      </c>
      <c r="C132" s="65">
        <v>80</v>
      </c>
      <c r="D132" s="63"/>
      <c r="E132" s="63"/>
    </row>
    <row r="133" spans="1:5" ht="26.25" x14ac:dyDescent="0.25">
      <c r="A133" s="66" t="s">
        <v>151</v>
      </c>
      <c r="B133" s="65">
        <v>80</v>
      </c>
      <c r="C133" s="65">
        <v>80</v>
      </c>
      <c r="D133" s="63"/>
      <c r="E133" s="63"/>
    </row>
    <row r="134" spans="1:5" ht="26.25" x14ac:dyDescent="0.25">
      <c r="A134" s="67" t="s">
        <v>122</v>
      </c>
      <c r="B134" s="62">
        <v>80</v>
      </c>
      <c r="C134" s="62">
        <v>80</v>
      </c>
      <c r="D134" s="60"/>
      <c r="E134" s="60"/>
    </row>
    <row r="135" spans="1:5" x14ac:dyDescent="0.25">
      <c r="A135" s="67" t="s">
        <v>125</v>
      </c>
      <c r="B135" s="62">
        <v>80</v>
      </c>
      <c r="C135" s="62">
        <v>80</v>
      </c>
      <c r="D135" s="60"/>
      <c r="E135" s="60"/>
    </row>
    <row r="136" spans="1:5" x14ac:dyDescent="0.25">
      <c r="A136" s="68" t="s">
        <v>63</v>
      </c>
      <c r="B136" s="62">
        <v>80</v>
      </c>
      <c r="C136" s="62">
        <v>80</v>
      </c>
      <c r="D136" s="60"/>
      <c r="E136" s="60"/>
    </row>
    <row r="137" spans="1:5" x14ac:dyDescent="0.25">
      <c r="A137" s="68" t="s">
        <v>71</v>
      </c>
      <c r="B137" s="62">
        <v>80</v>
      </c>
      <c r="C137" s="62">
        <v>80</v>
      </c>
      <c r="D137" s="60"/>
      <c r="E137" s="60"/>
    </row>
  </sheetData>
  <mergeCells count="2">
    <mergeCell ref="A2:E2"/>
    <mergeCell ref="A4:E4"/>
  </mergeCells>
  <pageMargins left="0.7" right="0.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SAŽETAK</vt:lpstr>
      <vt:lpstr>PR-RAS_ek</vt:lpstr>
      <vt:lpstr>PR-RAS_izvori</vt:lpstr>
      <vt:lpstr>RAS_funkcijski</vt:lpstr>
      <vt:lpstr>RAS_programski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Karmina Samaržija</cp:lastModifiedBy>
  <cp:lastPrinted>2024-07-29T08:48:54Z</cp:lastPrinted>
  <dcterms:created xsi:type="dcterms:W3CDTF">2022-08-12T12:51:27Z</dcterms:created>
  <dcterms:modified xsi:type="dcterms:W3CDTF">2024-07-29T08:48:58Z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