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ksarmazija\Desktop\MARIJANKA\RKPFI 2023\"/>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1940" firstSheet="2" activeTab="8"/>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47" i="9" l="1"/>
  <c r="J1447" i="9"/>
  <c r="F317" i="9"/>
  <c r="F316" i="9" s="1"/>
  <c r="F315" i="9"/>
  <c r="F314" i="9" s="1"/>
  <c r="F313" i="9"/>
  <c r="F312" i="9"/>
  <c r="F311" i="9" s="1"/>
  <c r="F310" i="9"/>
  <c r="F309" i="9"/>
  <c r="H308" i="9"/>
  <c r="G308" i="9"/>
  <c r="F308" i="9"/>
  <c r="F307" i="9"/>
  <c r="H306" i="9"/>
  <c r="G306" i="9"/>
  <c r="E306" i="9" s="1"/>
  <c r="B306" i="9" s="1"/>
  <c r="F306" i="9"/>
  <c r="H305" i="9"/>
  <c r="E305" i="9" s="1"/>
  <c r="B305" i="9" s="1"/>
  <c r="G305" i="9"/>
  <c r="F305" i="9"/>
  <c r="H304" i="9"/>
  <c r="G304" i="9"/>
  <c r="F304" i="9"/>
  <c r="E304" i="9"/>
  <c r="B304" i="9" s="1"/>
  <c r="H303" i="9"/>
  <c r="G303" i="9"/>
  <c r="E303" i="9" s="1"/>
  <c r="B303" i="9" s="1"/>
  <c r="F303" i="9"/>
  <c r="H302" i="9"/>
  <c r="G302" i="9"/>
  <c r="F302" i="9"/>
  <c r="H301" i="9"/>
  <c r="G301" i="9"/>
  <c r="F301" i="9"/>
  <c r="E301" i="9"/>
  <c r="B301" i="9" s="1"/>
  <c r="H300" i="9"/>
  <c r="G300" i="9"/>
  <c r="F300" i="9"/>
  <c r="H299" i="9"/>
  <c r="G299" i="9"/>
  <c r="F299" i="9"/>
  <c r="H298" i="9"/>
  <c r="G298" i="9"/>
  <c r="F298" i="9"/>
  <c r="H297" i="9"/>
  <c r="G297" i="9"/>
  <c r="F297" i="9"/>
  <c r="H296" i="9"/>
  <c r="G296" i="9"/>
  <c r="F296" i="9"/>
  <c r="E296" i="9"/>
  <c r="B296" i="9" s="1"/>
  <c r="H295" i="9"/>
  <c r="G295" i="9"/>
  <c r="F295" i="9"/>
  <c r="H294" i="9"/>
  <c r="G294" i="9"/>
  <c r="E294" i="9" s="1"/>
  <c r="B294" i="9" s="1"/>
  <c r="F294" i="9"/>
  <c r="H293" i="9"/>
  <c r="G293" i="9"/>
  <c r="F293" i="9"/>
  <c r="H292" i="9"/>
  <c r="G292" i="9"/>
  <c r="F292" i="9"/>
  <c r="H291" i="9"/>
  <c r="G291" i="9"/>
  <c r="E291" i="9" s="1"/>
  <c r="B291" i="9" s="1"/>
  <c r="F291" i="9"/>
  <c r="F290" i="9"/>
  <c r="F289" i="9"/>
  <c r="H288" i="9"/>
  <c r="G288" i="9"/>
  <c r="F288" i="9"/>
  <c r="H287" i="9"/>
  <c r="G287" i="9"/>
  <c r="F287" i="9"/>
  <c r="H286" i="9"/>
  <c r="G286" i="9"/>
  <c r="F286" i="9"/>
  <c r="H285" i="9"/>
  <c r="G285" i="9"/>
  <c r="F285" i="9"/>
  <c r="F284" i="9"/>
  <c r="H283" i="9"/>
  <c r="G283" i="9"/>
  <c r="E283" i="9" s="1"/>
  <c r="F283" i="9"/>
  <c r="H282" i="9"/>
  <c r="G282" i="9"/>
  <c r="E282" i="9" s="1"/>
  <c r="B282" i="9" s="1"/>
  <c r="F282" i="9"/>
  <c r="H281" i="9"/>
  <c r="G281" i="9"/>
  <c r="F281" i="9"/>
  <c r="F280" i="9"/>
  <c r="F279" i="9"/>
  <c r="F278" i="9"/>
  <c r="F276" i="9"/>
  <c r="L275" i="9"/>
  <c r="F275" i="9" s="1"/>
  <c r="H275" i="9"/>
  <c r="F274" i="9"/>
  <c r="I273" i="9"/>
  <c r="H273" i="9"/>
  <c r="F273" i="9"/>
  <c r="E272" i="9"/>
  <c r="M271" i="9"/>
  <c r="L271" i="9"/>
  <c r="F271" i="9"/>
  <c r="E271" i="9"/>
  <c r="B271" i="9" s="1"/>
  <c r="M270" i="9"/>
  <c r="L270" i="9"/>
  <c r="F270" i="9"/>
  <c r="B270" i="9" s="1"/>
  <c r="E270" i="9"/>
  <c r="M269" i="9"/>
  <c r="L269" i="9"/>
  <c r="F269" i="9" s="1"/>
  <c r="B269" i="9" s="1"/>
  <c r="E269" i="9"/>
  <c r="M268" i="9"/>
  <c r="F268" i="9" s="1"/>
  <c r="L268" i="9"/>
  <c r="E268" i="9"/>
  <c r="B268" i="9"/>
  <c r="M267" i="9"/>
  <c r="L267" i="9"/>
  <c r="F267" i="9" s="1"/>
  <c r="E267" i="9"/>
  <c r="B267" i="9" s="1"/>
  <c r="M266" i="9"/>
  <c r="L266" i="9"/>
  <c r="F266" i="9"/>
  <c r="B266" i="9" s="1"/>
  <c r="E266" i="9"/>
  <c r="M265" i="9"/>
  <c r="L265" i="9"/>
  <c r="F265" i="9" s="1"/>
  <c r="E265" i="9"/>
  <c r="M264" i="9"/>
  <c r="F264" i="9" s="1"/>
  <c r="B264" i="9" s="1"/>
  <c r="L264" i="9"/>
  <c r="E264" i="9"/>
  <c r="M263" i="9"/>
  <c r="L263" i="9"/>
  <c r="F263" i="9" s="1"/>
  <c r="E263" i="9"/>
  <c r="M262" i="9"/>
  <c r="L262" i="9"/>
  <c r="F262" i="9"/>
  <c r="B262" i="9" s="1"/>
  <c r="E262" i="9"/>
  <c r="M261" i="9"/>
  <c r="L261" i="9"/>
  <c r="F261" i="9" s="1"/>
  <c r="E261" i="9"/>
  <c r="B261" i="9" s="1"/>
  <c r="M260" i="9"/>
  <c r="F260" i="9" s="1"/>
  <c r="L260" i="9"/>
  <c r="E260" i="9"/>
  <c r="B260" i="9"/>
  <c r="M259" i="9"/>
  <c r="L259" i="9"/>
  <c r="F259" i="9" s="1"/>
  <c r="E259" i="9"/>
  <c r="B259" i="9" s="1"/>
  <c r="M258" i="9"/>
  <c r="L258" i="9"/>
  <c r="F258" i="9"/>
  <c r="B258" i="9" s="1"/>
  <c r="E258" i="9"/>
  <c r="M257" i="9"/>
  <c r="L257" i="9"/>
  <c r="F257" i="9" s="1"/>
  <c r="E257" i="9"/>
  <c r="M256" i="9"/>
  <c r="F256" i="9" s="1"/>
  <c r="B256" i="9" s="1"/>
  <c r="L256" i="9"/>
  <c r="E256" i="9"/>
  <c r="M255" i="9"/>
  <c r="L255" i="9"/>
  <c r="F255" i="9" s="1"/>
  <c r="E255" i="9"/>
  <c r="M254" i="9"/>
  <c r="L254" i="9"/>
  <c r="F254" i="9"/>
  <c r="B254" i="9" s="1"/>
  <c r="E254" i="9"/>
  <c r="M253" i="9"/>
  <c r="L253" i="9"/>
  <c r="F253" i="9" s="1"/>
  <c r="E253" i="9"/>
  <c r="B253" i="9" s="1"/>
  <c r="M252" i="9"/>
  <c r="F252" i="9" s="1"/>
  <c r="L252" i="9"/>
  <c r="E252" i="9"/>
  <c r="B252" i="9"/>
  <c r="M251" i="9"/>
  <c r="L251" i="9"/>
  <c r="F251" i="9" s="1"/>
  <c r="E251" i="9"/>
  <c r="B251" i="9" s="1"/>
  <c r="M250" i="9"/>
  <c r="L250" i="9"/>
  <c r="F250" i="9"/>
  <c r="B250" i="9" s="1"/>
  <c r="E250" i="9"/>
  <c r="M249" i="9"/>
  <c r="L249" i="9"/>
  <c r="F249" i="9" s="1"/>
  <c r="E249" i="9"/>
  <c r="M248" i="9"/>
  <c r="F248" i="9" s="1"/>
  <c r="B248" i="9" s="1"/>
  <c r="L248" i="9"/>
  <c r="E248" i="9"/>
  <c r="M247" i="9"/>
  <c r="L247" i="9"/>
  <c r="F247" i="9" s="1"/>
  <c r="E247" i="9"/>
  <c r="M246" i="9"/>
  <c r="L246" i="9"/>
  <c r="F246" i="9"/>
  <c r="B246" i="9" s="1"/>
  <c r="E246" i="9"/>
  <c r="M245" i="9"/>
  <c r="L245" i="9"/>
  <c r="F245" i="9" s="1"/>
  <c r="E245" i="9"/>
  <c r="B245" i="9" s="1"/>
  <c r="M244" i="9"/>
  <c r="F244" i="9" s="1"/>
  <c r="L244" i="9"/>
  <c r="E244" i="9"/>
  <c r="B244" i="9"/>
  <c r="M243" i="9"/>
  <c r="L243" i="9"/>
  <c r="F243" i="9" s="1"/>
  <c r="E243" i="9"/>
  <c r="B243" i="9" s="1"/>
  <c r="M242" i="9"/>
  <c r="L242" i="9"/>
  <c r="F242" i="9"/>
  <c r="B242" i="9" s="1"/>
  <c r="E242" i="9"/>
  <c r="M241" i="9"/>
  <c r="L241" i="9"/>
  <c r="F241" i="9" s="1"/>
  <c r="E241" i="9"/>
  <c r="M240" i="9"/>
  <c r="F240" i="9" s="1"/>
  <c r="B240" i="9" s="1"/>
  <c r="L240" i="9"/>
  <c r="E240" i="9"/>
  <c r="M239" i="9"/>
  <c r="L239" i="9"/>
  <c r="F239" i="9" s="1"/>
  <c r="E239" i="9"/>
  <c r="M238" i="9"/>
  <c r="L238" i="9"/>
  <c r="F238" i="9"/>
  <c r="B238" i="9" s="1"/>
  <c r="E238" i="9"/>
  <c r="M237" i="9"/>
  <c r="L237" i="9"/>
  <c r="F237" i="9" s="1"/>
  <c r="E237" i="9"/>
  <c r="B237" i="9" s="1"/>
  <c r="M236" i="9"/>
  <c r="F236" i="9" s="1"/>
  <c r="L236" i="9"/>
  <c r="E236" i="9"/>
  <c r="B236" i="9"/>
  <c r="M235" i="9"/>
  <c r="L235" i="9"/>
  <c r="F235" i="9" s="1"/>
  <c r="E235" i="9"/>
  <c r="B235" i="9" s="1"/>
  <c r="M234" i="9"/>
  <c r="L234" i="9"/>
  <c r="F234" i="9"/>
  <c r="B234" i="9" s="1"/>
  <c r="E234" i="9"/>
  <c r="M233" i="9"/>
  <c r="L233" i="9"/>
  <c r="F233" i="9" s="1"/>
  <c r="E233" i="9"/>
  <c r="M232" i="9"/>
  <c r="F232" i="9" s="1"/>
  <c r="B232" i="9" s="1"/>
  <c r="L232" i="9"/>
  <c r="E232" i="9"/>
  <c r="M231" i="9"/>
  <c r="L231" i="9"/>
  <c r="F231" i="9" s="1"/>
  <c r="E231" i="9"/>
  <c r="M230" i="9"/>
  <c r="L230" i="9"/>
  <c r="F230" i="9"/>
  <c r="B230" i="9" s="1"/>
  <c r="E230" i="9"/>
  <c r="M229" i="9"/>
  <c r="L229" i="9"/>
  <c r="F229" i="9" s="1"/>
  <c r="E229" i="9"/>
  <c r="B229" i="9" s="1"/>
  <c r="M228" i="9"/>
  <c r="F228" i="9" s="1"/>
  <c r="L228" i="9"/>
  <c r="E228" i="9"/>
  <c r="B228" i="9"/>
  <c r="M227" i="9"/>
  <c r="L227" i="9"/>
  <c r="F227" i="9" s="1"/>
  <c r="E227" i="9"/>
  <c r="B227" i="9" s="1"/>
  <c r="M226" i="9"/>
  <c r="L226" i="9"/>
  <c r="F226" i="9"/>
  <c r="B226" i="9" s="1"/>
  <c r="E226" i="9"/>
  <c r="M225" i="9"/>
  <c r="L225" i="9"/>
  <c r="F225" i="9" s="1"/>
  <c r="E225" i="9"/>
  <c r="M224" i="9"/>
  <c r="F224" i="9" s="1"/>
  <c r="B224" i="9" s="1"/>
  <c r="L224" i="9"/>
  <c r="E224" i="9"/>
  <c r="M223" i="9"/>
  <c r="L223" i="9"/>
  <c r="E223" i="9"/>
  <c r="M222" i="9"/>
  <c r="F222" i="9" s="1"/>
  <c r="B222" i="9" s="1"/>
  <c r="L222" i="9"/>
  <c r="E222" i="9"/>
  <c r="M221" i="9"/>
  <c r="L221" i="9"/>
  <c r="E221" i="9"/>
  <c r="M220" i="9"/>
  <c r="F220" i="9" s="1"/>
  <c r="B220" i="9" s="1"/>
  <c r="L220" i="9"/>
  <c r="E220" i="9"/>
  <c r="M219" i="9"/>
  <c r="L219" i="9"/>
  <c r="E219" i="9"/>
  <c r="M218" i="9"/>
  <c r="F218" i="9" s="1"/>
  <c r="B218" i="9" s="1"/>
  <c r="L218" i="9"/>
  <c r="E218" i="9"/>
  <c r="M217" i="9"/>
  <c r="L217" i="9"/>
  <c r="E217" i="9"/>
  <c r="M216" i="9"/>
  <c r="F216" i="9" s="1"/>
  <c r="B216" i="9" s="1"/>
  <c r="L216" i="9"/>
  <c r="E216" i="9"/>
  <c r="M215" i="9"/>
  <c r="L215" i="9"/>
  <c r="E215" i="9"/>
  <c r="M214" i="9"/>
  <c r="L214" i="9"/>
  <c r="F214" i="9"/>
  <c r="B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E160" i="9"/>
  <c r="H159" i="9"/>
  <c r="G159" i="9"/>
  <c r="E159" i="9" s="1"/>
  <c r="B159" i="9" s="1"/>
  <c r="F159" i="9"/>
  <c r="H158" i="9"/>
  <c r="G158" i="9"/>
  <c r="E158" i="9" s="1"/>
  <c r="F158" i="9"/>
  <c r="B158" i="9"/>
  <c r="H157" i="9"/>
  <c r="G157" i="9"/>
  <c r="F157" i="9"/>
  <c r="E157" i="9"/>
  <c r="B157" i="9" s="1"/>
  <c r="H156" i="9"/>
  <c r="G156" i="9"/>
  <c r="F156" i="9"/>
  <c r="E156" i="9"/>
  <c r="H155" i="9"/>
  <c r="G155" i="9"/>
  <c r="E155" i="9" s="1"/>
  <c r="B155" i="9" s="1"/>
  <c r="F155" i="9"/>
  <c r="H154" i="9"/>
  <c r="G154" i="9"/>
  <c r="F154" i="9"/>
  <c r="H153" i="9"/>
  <c r="G153" i="9"/>
  <c r="F153" i="9"/>
  <c r="E153" i="9"/>
  <c r="B153" i="9" s="1"/>
  <c r="H152" i="9"/>
  <c r="G152" i="9"/>
  <c r="F152" i="9"/>
  <c r="E152" i="9"/>
  <c r="B152" i="9" s="1"/>
  <c r="H151" i="9"/>
  <c r="G151" i="9"/>
  <c r="E151" i="9" s="1"/>
  <c r="B151" i="9" s="1"/>
  <c r="F151" i="9"/>
  <c r="H150" i="9"/>
  <c r="G150" i="9"/>
  <c r="F150" i="9"/>
  <c r="H149" i="9"/>
  <c r="G149" i="9"/>
  <c r="F149" i="9"/>
  <c r="E149" i="9"/>
  <c r="B149" i="9" s="1"/>
  <c r="H148" i="9"/>
  <c r="G148" i="9"/>
  <c r="F148" i="9"/>
  <c r="E148" i="9"/>
  <c r="B148" i="9" s="1"/>
  <c r="H147" i="9"/>
  <c r="G147" i="9"/>
  <c r="E147" i="9" s="1"/>
  <c r="B147" i="9" s="1"/>
  <c r="F147" i="9"/>
  <c r="H146" i="9"/>
  <c r="G146" i="9"/>
  <c r="E146" i="9" s="1"/>
  <c r="B146" i="9" s="1"/>
  <c r="F146" i="9"/>
  <c r="H145" i="9"/>
  <c r="G145" i="9"/>
  <c r="F145" i="9"/>
  <c r="E145" i="9"/>
  <c r="B145" i="9" s="1"/>
  <c r="H144" i="9"/>
  <c r="G144" i="9"/>
  <c r="F144" i="9"/>
  <c r="E144" i="9"/>
  <c r="F143" i="9"/>
  <c r="H142" i="9"/>
  <c r="G142" i="9"/>
  <c r="F142" i="9"/>
  <c r="H141" i="9"/>
  <c r="G141" i="9"/>
  <c r="F141" i="9"/>
  <c r="E141" i="9"/>
  <c r="B141" i="9" s="1"/>
  <c r="H140" i="9"/>
  <c r="G140" i="9"/>
  <c r="F140" i="9"/>
  <c r="E140" i="9"/>
  <c r="B140" i="9" s="1"/>
  <c r="H139" i="9"/>
  <c r="G139" i="9"/>
  <c r="E139" i="9" s="1"/>
  <c r="B139" i="9" s="1"/>
  <c r="F139" i="9"/>
  <c r="H138" i="9"/>
  <c r="G138" i="9"/>
  <c r="F138" i="9"/>
  <c r="H137" i="9"/>
  <c r="G137" i="9"/>
  <c r="F137" i="9"/>
  <c r="E137" i="9"/>
  <c r="B137" i="9" s="1"/>
  <c r="H136" i="9"/>
  <c r="G136" i="9"/>
  <c r="F136" i="9"/>
  <c r="E136" i="9"/>
  <c r="B136" i="9" s="1"/>
  <c r="H135" i="9"/>
  <c r="G135" i="9"/>
  <c r="E135" i="9" s="1"/>
  <c r="B135" i="9" s="1"/>
  <c r="F135" i="9"/>
  <c r="H134" i="9"/>
  <c r="G134" i="9"/>
  <c r="E134" i="9" s="1"/>
  <c r="B134" i="9" s="1"/>
  <c r="F134" i="9"/>
  <c r="H133" i="9"/>
  <c r="G133" i="9"/>
  <c r="F133" i="9"/>
  <c r="E133" i="9"/>
  <c r="B133" i="9" s="1"/>
  <c r="H132" i="9"/>
  <c r="G132" i="9"/>
  <c r="F132" i="9"/>
  <c r="E132" i="9"/>
  <c r="H131" i="9"/>
  <c r="G131" i="9"/>
  <c r="E131" i="9" s="1"/>
  <c r="B131" i="9" s="1"/>
  <c r="F131" i="9"/>
  <c r="H130" i="9"/>
  <c r="G130" i="9"/>
  <c r="E130" i="9" s="1"/>
  <c r="F130" i="9"/>
  <c r="B130" i="9"/>
  <c r="H129" i="9"/>
  <c r="G129" i="9"/>
  <c r="F129" i="9"/>
  <c r="E129" i="9"/>
  <c r="B129" i="9" s="1"/>
  <c r="H128" i="9"/>
  <c r="G128" i="9"/>
  <c r="F128" i="9"/>
  <c r="E128" i="9"/>
  <c r="H127" i="9"/>
  <c r="G127" i="9"/>
  <c r="E127" i="9" s="1"/>
  <c r="B127" i="9" s="1"/>
  <c r="F127" i="9"/>
  <c r="H126" i="9"/>
  <c r="G126" i="9"/>
  <c r="F126" i="9"/>
  <c r="H125" i="9"/>
  <c r="G125" i="9"/>
  <c r="F125" i="9"/>
  <c r="E125" i="9"/>
  <c r="B125" i="9" s="1"/>
  <c r="H124" i="9"/>
  <c r="G124" i="9"/>
  <c r="F124" i="9"/>
  <c r="E124" i="9"/>
  <c r="B124" i="9" s="1"/>
  <c r="H123" i="9"/>
  <c r="G123" i="9"/>
  <c r="E123" i="9" s="1"/>
  <c r="B123" i="9" s="1"/>
  <c r="F123" i="9"/>
  <c r="H122" i="9"/>
  <c r="G122" i="9"/>
  <c r="F122" i="9"/>
  <c r="H121" i="9"/>
  <c r="G121" i="9"/>
  <c r="F121" i="9"/>
  <c r="E121" i="9"/>
  <c r="B121" i="9" s="1"/>
  <c r="H120" i="9"/>
  <c r="G120" i="9"/>
  <c r="F120" i="9"/>
  <c r="E120" i="9"/>
  <c r="B120" i="9" s="1"/>
  <c r="H119" i="9"/>
  <c r="G119" i="9"/>
  <c r="E119" i="9" s="1"/>
  <c r="B119" i="9" s="1"/>
  <c r="F119" i="9"/>
  <c r="H118" i="9"/>
  <c r="G118" i="9"/>
  <c r="E118" i="9" s="1"/>
  <c r="B118" i="9" s="1"/>
  <c r="F118" i="9"/>
  <c r="H117" i="9"/>
  <c r="G117" i="9"/>
  <c r="F117" i="9"/>
  <c r="E117" i="9"/>
  <c r="B117" i="9"/>
  <c r="H116" i="9"/>
  <c r="G116" i="9"/>
  <c r="F116" i="9"/>
  <c r="E116" i="9"/>
  <c r="B116" i="9" s="1"/>
  <c r="H115" i="9"/>
  <c r="G115" i="9"/>
  <c r="E115" i="9" s="1"/>
  <c r="B115" i="9" s="1"/>
  <c r="F115" i="9"/>
  <c r="H114" i="9"/>
  <c r="G114" i="9"/>
  <c r="E114" i="9" s="1"/>
  <c r="B114" i="9" s="1"/>
  <c r="F114" i="9"/>
  <c r="H113" i="9"/>
  <c r="E113" i="9" s="1"/>
  <c r="B113" i="9" s="1"/>
  <c r="G113" i="9"/>
  <c r="F113" i="9"/>
  <c r="H112" i="9"/>
  <c r="G112" i="9"/>
  <c r="F112" i="9"/>
  <c r="E112" i="9"/>
  <c r="B112" i="9" s="1"/>
  <c r="H111" i="9"/>
  <c r="G111" i="9"/>
  <c r="E111" i="9" s="1"/>
  <c r="B111" i="9" s="1"/>
  <c r="F111" i="9"/>
  <c r="H110" i="9"/>
  <c r="G110" i="9"/>
  <c r="E110" i="9" s="1"/>
  <c r="B110" i="9" s="1"/>
  <c r="F110" i="9"/>
  <c r="H109" i="9"/>
  <c r="E109" i="9" s="1"/>
  <c r="B109" i="9" s="1"/>
  <c r="G109" i="9"/>
  <c r="F109" i="9"/>
  <c r="H108" i="9"/>
  <c r="G108" i="9"/>
  <c r="F108" i="9"/>
  <c r="E108" i="9"/>
  <c r="B108" i="9" s="1"/>
  <c r="H107" i="9"/>
  <c r="G107" i="9"/>
  <c r="E107" i="9" s="1"/>
  <c r="B107" i="9" s="1"/>
  <c r="F107" i="9"/>
  <c r="H106" i="9"/>
  <c r="G106" i="9"/>
  <c r="E106" i="9" s="1"/>
  <c r="B106" i="9" s="1"/>
  <c r="F106" i="9"/>
  <c r="H105" i="9"/>
  <c r="E105" i="9" s="1"/>
  <c r="B105" i="9" s="1"/>
  <c r="G105" i="9"/>
  <c r="F105" i="9"/>
  <c r="H104" i="9"/>
  <c r="G104" i="9"/>
  <c r="F104" i="9"/>
  <c r="E104" i="9"/>
  <c r="B104" i="9" s="1"/>
  <c r="H103" i="9"/>
  <c r="G103" i="9"/>
  <c r="E103" i="9" s="1"/>
  <c r="B103" i="9" s="1"/>
  <c r="F103" i="9"/>
  <c r="H102" i="9"/>
  <c r="G102" i="9"/>
  <c r="F102" i="9"/>
  <c r="H101" i="9"/>
  <c r="G101" i="9"/>
  <c r="F101" i="9"/>
  <c r="E101" i="9"/>
  <c r="B101" i="9" s="1"/>
  <c r="H100" i="9"/>
  <c r="G100" i="9"/>
  <c r="F100" i="9"/>
  <c r="E100" i="9"/>
  <c r="B100" i="9" s="1"/>
  <c r="H99" i="9"/>
  <c r="G99" i="9"/>
  <c r="E99" i="9" s="1"/>
  <c r="B99" i="9" s="1"/>
  <c r="F99" i="9"/>
  <c r="H98" i="9"/>
  <c r="G98" i="9"/>
  <c r="E98" i="9" s="1"/>
  <c r="B98" i="9" s="1"/>
  <c r="F98" i="9"/>
  <c r="H97" i="9"/>
  <c r="G97" i="9"/>
  <c r="F97" i="9"/>
  <c r="E97" i="9"/>
  <c r="B97" i="9" s="1"/>
  <c r="H96" i="9"/>
  <c r="G96" i="9"/>
  <c r="F96" i="9"/>
  <c r="E96" i="9"/>
  <c r="B96" i="9" s="1"/>
  <c r="H95" i="9"/>
  <c r="G95" i="9"/>
  <c r="E95" i="9" s="1"/>
  <c r="B95" i="9" s="1"/>
  <c r="F95" i="9"/>
  <c r="H94" i="9"/>
  <c r="G94" i="9"/>
  <c r="E94" i="9" s="1"/>
  <c r="B94" i="9" s="1"/>
  <c r="F94" i="9"/>
  <c r="H93" i="9"/>
  <c r="G93" i="9"/>
  <c r="F93" i="9"/>
  <c r="E93" i="9"/>
  <c r="B93" i="9" s="1"/>
  <c r="H92" i="9"/>
  <c r="G92" i="9"/>
  <c r="F92" i="9"/>
  <c r="E92" i="9"/>
  <c r="H91" i="9"/>
  <c r="G91" i="9"/>
  <c r="E91" i="9" s="1"/>
  <c r="B91" i="9" s="1"/>
  <c r="F91" i="9"/>
  <c r="H90" i="9"/>
  <c r="G90" i="9"/>
  <c r="F90" i="9"/>
  <c r="H89" i="9"/>
  <c r="G89" i="9"/>
  <c r="F89" i="9"/>
  <c r="E89" i="9"/>
  <c r="B89" i="9" s="1"/>
  <c r="H88" i="9"/>
  <c r="G88" i="9"/>
  <c r="F88" i="9"/>
  <c r="E88" i="9"/>
  <c r="B88" i="9" s="1"/>
  <c r="H87" i="9"/>
  <c r="G87" i="9"/>
  <c r="E87" i="9" s="1"/>
  <c r="B87" i="9" s="1"/>
  <c r="F87" i="9"/>
  <c r="H86" i="9"/>
  <c r="G86" i="9"/>
  <c r="F86" i="9"/>
  <c r="H85" i="9"/>
  <c r="G85" i="9"/>
  <c r="F85" i="9"/>
  <c r="E85" i="9"/>
  <c r="B85" i="9" s="1"/>
  <c r="H84" i="9"/>
  <c r="G84" i="9"/>
  <c r="F84" i="9"/>
  <c r="E84" i="9"/>
  <c r="B84" i="9" s="1"/>
  <c r="H83" i="9"/>
  <c r="G83" i="9"/>
  <c r="E83" i="9" s="1"/>
  <c r="B83" i="9" s="1"/>
  <c r="F83" i="9"/>
  <c r="H82" i="9"/>
  <c r="G82" i="9"/>
  <c r="E82" i="9" s="1"/>
  <c r="B82" i="9" s="1"/>
  <c r="F82" i="9"/>
  <c r="H81" i="9"/>
  <c r="G81" i="9"/>
  <c r="F81" i="9"/>
  <c r="E81" i="9"/>
  <c r="B81" i="9" s="1"/>
  <c r="H80" i="9"/>
  <c r="G80" i="9"/>
  <c r="F80" i="9"/>
  <c r="E80" i="9"/>
  <c r="B80" i="9" s="1"/>
  <c r="H79" i="9"/>
  <c r="G79" i="9"/>
  <c r="E79" i="9" s="1"/>
  <c r="B79" i="9" s="1"/>
  <c r="F79" i="9"/>
  <c r="H78" i="9"/>
  <c r="G78" i="9"/>
  <c r="E78" i="9" s="1"/>
  <c r="B78" i="9" s="1"/>
  <c r="F78" i="9"/>
  <c r="H77" i="9"/>
  <c r="G77" i="9"/>
  <c r="F77" i="9"/>
  <c r="E77" i="9"/>
  <c r="B77" i="9"/>
  <c r="H76" i="9"/>
  <c r="G76" i="9"/>
  <c r="F76" i="9"/>
  <c r="E76" i="9"/>
  <c r="B76" i="9" s="1"/>
  <c r="H75" i="9"/>
  <c r="G75" i="9"/>
  <c r="E75" i="9" s="1"/>
  <c r="B75" i="9" s="1"/>
  <c r="F75" i="9"/>
  <c r="H74" i="9"/>
  <c r="G74" i="9"/>
  <c r="E74" i="9" s="1"/>
  <c r="B74" i="9" s="1"/>
  <c r="F74" i="9"/>
  <c r="H73" i="9"/>
  <c r="E73" i="9" s="1"/>
  <c r="B73" i="9" s="1"/>
  <c r="G73" i="9"/>
  <c r="F73" i="9"/>
  <c r="H72" i="9"/>
  <c r="G72" i="9"/>
  <c r="F72" i="9"/>
  <c r="E72" i="9"/>
  <c r="B72" i="9" s="1"/>
  <c r="H71" i="9"/>
  <c r="G71" i="9"/>
  <c r="E71" i="9" s="1"/>
  <c r="B71" i="9" s="1"/>
  <c r="F71" i="9"/>
  <c r="H70" i="9"/>
  <c r="G70" i="9"/>
  <c r="E70" i="9" s="1"/>
  <c r="B70" i="9" s="1"/>
  <c r="F70" i="9"/>
  <c r="H69" i="9"/>
  <c r="E69" i="9" s="1"/>
  <c r="B69" i="9" s="1"/>
  <c r="G69" i="9"/>
  <c r="F69" i="9"/>
  <c r="H68" i="9"/>
  <c r="G68" i="9"/>
  <c r="F68" i="9"/>
  <c r="E68" i="9"/>
  <c r="B68" i="9" s="1"/>
  <c r="H67" i="9"/>
  <c r="G67" i="9"/>
  <c r="E67" i="9" s="1"/>
  <c r="B67" i="9" s="1"/>
  <c r="F67" i="9"/>
  <c r="H66" i="9"/>
  <c r="G66" i="9"/>
  <c r="E66" i="9" s="1"/>
  <c r="B66" i="9" s="1"/>
  <c r="F66" i="9"/>
  <c r="H65" i="9"/>
  <c r="E65" i="9" s="1"/>
  <c r="B65" i="9" s="1"/>
  <c r="G65" i="9"/>
  <c r="F65" i="9"/>
  <c r="H64" i="9"/>
  <c r="G64" i="9"/>
  <c r="F64" i="9"/>
  <c r="E64" i="9"/>
  <c r="B64" i="9" s="1"/>
  <c r="H63" i="9"/>
  <c r="G63" i="9"/>
  <c r="E63" i="9" s="1"/>
  <c r="B63" i="9" s="1"/>
  <c r="F63" i="9"/>
  <c r="H62" i="9"/>
  <c r="G62" i="9"/>
  <c r="E62" i="9" s="1"/>
  <c r="B62" i="9" s="1"/>
  <c r="F62" i="9"/>
  <c r="H61" i="9"/>
  <c r="E61" i="9" s="1"/>
  <c r="B61" i="9" s="1"/>
  <c r="G61" i="9"/>
  <c r="F61" i="9"/>
  <c r="H60" i="9"/>
  <c r="G60" i="9"/>
  <c r="F60" i="9"/>
  <c r="E60" i="9"/>
  <c r="B60" i="9" s="1"/>
  <c r="H59" i="9"/>
  <c r="G59" i="9"/>
  <c r="E59" i="9" s="1"/>
  <c r="B59" i="9" s="1"/>
  <c r="F59" i="9"/>
  <c r="H58" i="9"/>
  <c r="G58" i="9"/>
  <c r="E58" i="9" s="1"/>
  <c r="B58" i="9" s="1"/>
  <c r="F58" i="9"/>
  <c r="H57" i="9"/>
  <c r="E57" i="9" s="1"/>
  <c r="B57" i="9" s="1"/>
  <c r="G57" i="9"/>
  <c r="F57" i="9"/>
  <c r="H56" i="9"/>
  <c r="G56" i="9"/>
  <c r="F56" i="9"/>
  <c r="E56" i="9"/>
  <c r="B56" i="9" s="1"/>
  <c r="H55" i="9"/>
  <c r="G55" i="9"/>
  <c r="E55" i="9" s="1"/>
  <c r="B55" i="9" s="1"/>
  <c r="F55" i="9"/>
  <c r="H54" i="9"/>
  <c r="G54" i="9"/>
  <c r="E54" i="9" s="1"/>
  <c r="B54" i="9" s="1"/>
  <c r="F54" i="9"/>
  <c r="H53" i="9"/>
  <c r="E53" i="9" s="1"/>
  <c r="B53" i="9" s="1"/>
  <c r="G53" i="9"/>
  <c r="F53" i="9"/>
  <c r="H52" i="9"/>
  <c r="G52" i="9"/>
  <c r="F52" i="9"/>
  <c r="E52" i="9"/>
  <c r="B52" i="9" s="1"/>
  <c r="H51" i="9"/>
  <c r="G51" i="9"/>
  <c r="E51" i="9" s="1"/>
  <c r="B51" i="9" s="1"/>
  <c r="F51" i="9"/>
  <c r="H50" i="9"/>
  <c r="G50" i="9"/>
  <c r="E50" i="9" s="1"/>
  <c r="B50" i="9" s="1"/>
  <c r="F50" i="9"/>
  <c r="H49" i="9"/>
  <c r="E49" i="9" s="1"/>
  <c r="B49" i="9" s="1"/>
  <c r="G49" i="9"/>
  <c r="F49" i="9"/>
  <c r="H48" i="9"/>
  <c r="G48" i="9"/>
  <c r="F48" i="9"/>
  <c r="E48" i="9"/>
  <c r="B48" i="9" s="1"/>
  <c r="H47" i="9"/>
  <c r="G47" i="9"/>
  <c r="F47" i="9"/>
  <c r="H46" i="9"/>
  <c r="G46" i="9"/>
  <c r="F46" i="9"/>
  <c r="H45" i="9"/>
  <c r="E45" i="9" s="1"/>
  <c r="B45" i="9" s="1"/>
  <c r="G45" i="9"/>
  <c r="F45" i="9"/>
  <c r="H44" i="9"/>
  <c r="E44" i="9" s="1"/>
  <c r="B44" i="9" s="1"/>
  <c r="G44" i="9"/>
  <c r="F44" i="9"/>
  <c r="H43" i="9"/>
  <c r="G43" i="9"/>
  <c r="F43" i="9"/>
  <c r="H42" i="9"/>
  <c r="G42" i="9"/>
  <c r="F42" i="9"/>
  <c r="H41" i="9"/>
  <c r="E41" i="9" s="1"/>
  <c r="B41" i="9" s="1"/>
  <c r="G41" i="9"/>
  <c r="F41" i="9"/>
  <c r="H40" i="9"/>
  <c r="E40" i="9" s="1"/>
  <c r="B40" i="9" s="1"/>
  <c r="G40" i="9"/>
  <c r="F40" i="9"/>
  <c r="H39" i="9"/>
  <c r="G39" i="9"/>
  <c r="E39" i="9" s="1"/>
  <c r="B39" i="9" s="1"/>
  <c r="F39" i="9"/>
  <c r="H38" i="9"/>
  <c r="G38" i="9"/>
  <c r="F38" i="9"/>
  <c r="H37" i="9"/>
  <c r="E37" i="9" s="1"/>
  <c r="B37" i="9" s="1"/>
  <c r="G37" i="9"/>
  <c r="F37" i="9"/>
  <c r="H36" i="9"/>
  <c r="G36" i="9"/>
  <c r="F36" i="9"/>
  <c r="E36" i="9"/>
  <c r="B36" i="9" s="1"/>
  <c r="H35" i="9"/>
  <c r="G35" i="9"/>
  <c r="E35" i="9" s="1"/>
  <c r="B35" i="9" s="1"/>
  <c r="F35" i="9"/>
  <c r="H34" i="9"/>
  <c r="G34" i="9"/>
  <c r="E34" i="9" s="1"/>
  <c r="B34" i="9" s="1"/>
  <c r="F34" i="9"/>
  <c r="H33" i="9"/>
  <c r="G33" i="9"/>
  <c r="F33" i="9"/>
  <c r="H32" i="9"/>
  <c r="G32" i="9"/>
  <c r="F32" i="9"/>
  <c r="H31" i="9"/>
  <c r="G31" i="9"/>
  <c r="E31" i="9" s="1"/>
  <c r="B31" i="9" s="1"/>
  <c r="F31" i="9"/>
  <c r="H30" i="9"/>
  <c r="G30" i="9"/>
  <c r="F30" i="9"/>
  <c r="H29" i="9"/>
  <c r="E29" i="9" s="1"/>
  <c r="B29" i="9" s="1"/>
  <c r="G29" i="9"/>
  <c r="F29" i="9"/>
  <c r="H28" i="9"/>
  <c r="G28" i="9"/>
  <c r="F28" i="9"/>
  <c r="E28" i="9"/>
  <c r="B28" i="9" s="1"/>
  <c r="H27" i="9"/>
  <c r="G27" i="9"/>
  <c r="F27" i="9"/>
  <c r="H26" i="9"/>
  <c r="G26" i="9"/>
  <c r="E26" i="9" s="1"/>
  <c r="B26" i="9" s="1"/>
  <c r="F26" i="9"/>
  <c r="H25" i="9"/>
  <c r="E25" i="9" s="1"/>
  <c r="B25" i="9" s="1"/>
  <c r="G25" i="9"/>
  <c r="F25" i="9"/>
  <c r="H24" i="9"/>
  <c r="G24" i="9"/>
  <c r="F24" i="9"/>
  <c r="E24" i="9"/>
  <c r="B24" i="9" s="1"/>
  <c r="H23" i="9"/>
  <c r="G23" i="9"/>
  <c r="F23" i="9"/>
  <c r="H22" i="9"/>
  <c r="G22" i="9"/>
  <c r="E22" i="9" s="1"/>
  <c r="B22" i="9" s="1"/>
  <c r="F22" i="9"/>
  <c r="F21" i="9"/>
  <c r="F4" i="9"/>
  <c r="O3" i="9"/>
  <c r="G275" i="9" s="1"/>
  <c r="E275" i="9" s="1"/>
  <c r="I3" i="9"/>
  <c r="H3" i="9"/>
  <c r="G3" i="9"/>
  <c r="D101" i="8"/>
  <c r="I36" i="3" s="1"/>
  <c r="D95" i="8"/>
  <c r="D90" i="8"/>
  <c r="C1565" i="1" s="1"/>
  <c r="H1565" i="1" s="1"/>
  <c r="D85" i="8"/>
  <c r="C1560" i="1" s="1"/>
  <c r="G1560" i="1" s="1"/>
  <c r="D80" i="8"/>
  <c r="D75" i="8"/>
  <c r="D70" i="8"/>
  <c r="D65" i="8"/>
  <c r="D60" i="8"/>
  <c r="C1535" i="1" s="1"/>
  <c r="D55" i="8"/>
  <c r="D50" i="8"/>
  <c r="C1525" i="1" s="1"/>
  <c r="D44" i="8"/>
  <c r="C1519" i="1" s="1"/>
  <c r="H1519" i="1" s="1"/>
  <c r="D36" i="8"/>
  <c r="D26" i="8"/>
  <c r="D24" i="8" s="1"/>
  <c r="C1499" i="1" s="1"/>
  <c r="G1499" i="1" s="1"/>
  <c r="D18" i="8"/>
  <c r="D8" i="8"/>
  <c r="C1483" i="1" s="1"/>
  <c r="G1483" i="1" s="1"/>
  <c r="E44" i="7"/>
  <c r="D44" i="7"/>
  <c r="E39" i="7"/>
  <c r="D39" i="7"/>
  <c r="E38" i="7"/>
  <c r="E30" i="7"/>
  <c r="D30" i="7"/>
  <c r="E23" i="7"/>
  <c r="E22" i="7" s="1"/>
  <c r="I30" i="3" s="1"/>
  <c r="D23" i="7"/>
  <c r="C1454" i="1" s="1"/>
  <c r="E14" i="7"/>
  <c r="D14" i="7"/>
  <c r="E7" i="7"/>
  <c r="D7" i="7"/>
  <c r="D6" i="7" s="1"/>
  <c r="E6"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E115" i="6"/>
  <c r="D115" i="6"/>
  <c r="E114" i="6"/>
  <c r="I27" i="3" s="1"/>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E89" i="6" s="1"/>
  <c r="D90"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E5"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1235" i="1" s="1"/>
  <c r="D259" i="5"/>
  <c r="F257" i="5"/>
  <c r="F256" i="5"/>
  <c r="F255" i="5"/>
  <c r="F254" i="5"/>
  <c r="F253" i="5"/>
  <c r="F252" i="5"/>
  <c r="F251" i="5"/>
  <c r="E250" i="5"/>
  <c r="D1227" i="1" s="1"/>
  <c r="D250" i="5"/>
  <c r="F249" i="5"/>
  <c r="F248" i="5"/>
  <c r="F247" i="5"/>
  <c r="E246" i="5"/>
  <c r="D246" i="5"/>
  <c r="F244" i="5"/>
  <c r="F243" i="5"/>
  <c r="E242" i="5"/>
  <c r="D242" i="5"/>
  <c r="F241" i="5"/>
  <c r="F240" i="5"/>
  <c r="E239" i="5"/>
  <c r="D1216" i="1" s="1"/>
  <c r="D239"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310" i="9" s="1"/>
  <c r="D207" i="5"/>
  <c r="F205" i="5"/>
  <c r="F204" i="5"/>
  <c r="F203" i="5"/>
  <c r="F202" i="5"/>
  <c r="F201" i="5"/>
  <c r="F200" i="5"/>
  <c r="F199" i="5"/>
  <c r="E198" i="5"/>
  <c r="D198" i="5"/>
  <c r="F198" i="5" s="1"/>
  <c r="F197" i="5"/>
  <c r="F196" i="5"/>
  <c r="F195" i="5"/>
  <c r="F194" i="5"/>
  <c r="F193" i="5"/>
  <c r="F192" i="5"/>
  <c r="F191" i="5"/>
  <c r="E191" i="5"/>
  <c r="E190" i="5" s="1"/>
  <c r="H309" i="9" s="1"/>
  <c r="D191" i="5"/>
  <c r="F189" i="5"/>
  <c r="F188" i="5"/>
  <c r="F187" i="5"/>
  <c r="F186" i="5"/>
  <c r="F185" i="5"/>
  <c r="F184" i="5"/>
  <c r="F183" i="5"/>
  <c r="F182" i="5"/>
  <c r="F181" i="5"/>
  <c r="E180" i="5"/>
  <c r="E177" i="5" s="1"/>
  <c r="D1154" i="1" s="1"/>
  <c r="D180" i="5"/>
  <c r="F179" i="5"/>
  <c r="F178" i="5"/>
  <c r="F173" i="5"/>
  <c r="F172" i="5"/>
  <c r="F171" i="5"/>
  <c r="E170" i="5"/>
  <c r="D170" i="5"/>
  <c r="C1148" i="1" s="1"/>
  <c r="F169" i="5"/>
  <c r="F168" i="5"/>
  <c r="F167" i="5"/>
  <c r="F166" i="5"/>
  <c r="F165" i="5"/>
  <c r="F164" i="5"/>
  <c r="E164" i="5"/>
  <c r="D164" i="5"/>
  <c r="F163" i="5"/>
  <c r="F162" i="5"/>
  <c r="F161" i="5"/>
  <c r="F160" i="5"/>
  <c r="F159" i="5"/>
  <c r="F158" i="5"/>
  <c r="F157" i="5"/>
  <c r="F156" i="5"/>
  <c r="F155" i="5"/>
  <c r="F154" i="5"/>
  <c r="F153" i="5"/>
  <c r="F152" i="5"/>
  <c r="F151" i="5"/>
  <c r="F150" i="5"/>
  <c r="F149" i="5"/>
  <c r="E149" i="5"/>
  <c r="H290" i="9" s="1"/>
  <c r="D149" i="5"/>
  <c r="G290" i="9" s="1"/>
  <c r="F148" i="5"/>
  <c r="F147" i="5"/>
  <c r="E146" i="5"/>
  <c r="D1124" i="1" s="1"/>
  <c r="D146" i="5"/>
  <c r="F145" i="5"/>
  <c r="F144" i="5"/>
  <c r="F143" i="5"/>
  <c r="F142" i="5"/>
  <c r="E142" i="5"/>
  <c r="D142" i="5"/>
  <c r="F141" i="5"/>
  <c r="F140" i="5"/>
  <c r="F139" i="5"/>
  <c r="F138" i="5"/>
  <c r="F137" i="5"/>
  <c r="F136" i="5"/>
  <c r="F135" i="5"/>
  <c r="E135" i="5"/>
  <c r="D135" i="5"/>
  <c r="D134" i="5" s="1"/>
  <c r="F134" i="5"/>
  <c r="E134" i="5"/>
  <c r="F133" i="5"/>
  <c r="F132" i="5"/>
  <c r="F131" i="5"/>
  <c r="F130" i="5"/>
  <c r="F129" i="5"/>
  <c r="F128" i="5"/>
  <c r="F127" i="5"/>
  <c r="E126" i="5"/>
  <c r="D126" i="5"/>
  <c r="F126" i="5" s="1"/>
  <c r="F125" i="5"/>
  <c r="F124" i="5"/>
  <c r="F123" i="5"/>
  <c r="F122" i="5"/>
  <c r="F121" i="5"/>
  <c r="F120" i="5"/>
  <c r="E119" i="5"/>
  <c r="E118" i="5" s="1"/>
  <c r="D119" i="5"/>
  <c r="F119"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89" i="9" s="1"/>
  <c r="D88" i="5"/>
  <c r="G289" i="9" s="1"/>
  <c r="D87" i="5"/>
  <c r="F87" i="5" s="1"/>
  <c r="F86" i="5"/>
  <c r="F85" i="5"/>
  <c r="F84" i="5"/>
  <c r="F83" i="5"/>
  <c r="F82" i="5"/>
  <c r="F81" i="5"/>
  <c r="F80" i="5"/>
  <c r="F79" i="5"/>
  <c r="E79" i="5"/>
  <c r="D79" i="5"/>
  <c r="D78" i="5" s="1"/>
  <c r="E78" i="5"/>
  <c r="F77" i="5"/>
  <c r="F76" i="5"/>
  <c r="F75" i="5"/>
  <c r="F74" i="5"/>
  <c r="F73" i="5"/>
  <c r="F72" i="5"/>
  <c r="F71" i="5"/>
  <c r="E70" i="5"/>
  <c r="E69" i="5" s="1"/>
  <c r="D70" i="5"/>
  <c r="C1048" i="1" s="1"/>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F41" i="5"/>
  <c r="E41" i="5"/>
  <c r="D41" i="5"/>
  <c r="F40" i="5"/>
  <c r="F39" i="5"/>
  <c r="F38" i="5"/>
  <c r="F37" i="5"/>
  <c r="F36" i="5"/>
  <c r="E35" i="5"/>
  <c r="D35" i="5"/>
  <c r="C1013" i="1" s="1"/>
  <c r="F34" i="5"/>
  <c r="F33" i="5"/>
  <c r="F32" i="5"/>
  <c r="F31" i="5"/>
  <c r="F30" i="5"/>
  <c r="F29" i="5"/>
  <c r="E29" i="5"/>
  <c r="D29" i="5"/>
  <c r="F28" i="5"/>
  <c r="F27" i="5"/>
  <c r="F26" i="5"/>
  <c r="F25" i="5"/>
  <c r="F24" i="5"/>
  <c r="F23" i="5"/>
  <c r="F22" i="5"/>
  <c r="F21" i="5"/>
  <c r="F20" i="5"/>
  <c r="E19" i="5"/>
  <c r="D997" i="1" s="1"/>
  <c r="D19" i="5"/>
  <c r="F18" i="5"/>
  <c r="F17" i="5"/>
  <c r="F16" i="5"/>
  <c r="F15" i="5"/>
  <c r="F14" i="5"/>
  <c r="E13" i="5"/>
  <c r="D991" i="1" s="1"/>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D644" i="4"/>
  <c r="F644" i="4" s="1"/>
  <c r="F638" i="4"/>
  <c r="F637" i="4"/>
  <c r="F634" i="4"/>
  <c r="F633" i="4"/>
  <c r="E632" i="4"/>
  <c r="D632" i="4"/>
  <c r="F632" i="4" s="1"/>
  <c r="F631" i="4"/>
  <c r="F630" i="4"/>
  <c r="E629" i="4"/>
  <c r="D629" i="4"/>
  <c r="F629" i="4" s="1"/>
  <c r="F628" i="4"/>
  <c r="F627" i="4"/>
  <c r="F626" i="4"/>
  <c r="E626" i="4"/>
  <c r="D626" i="4"/>
  <c r="E625" i="4"/>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F603" i="4"/>
  <c r="E603" i="4"/>
  <c r="H143" i="9" s="1"/>
  <c r="D603" i="4"/>
  <c r="G143" i="9" s="1"/>
  <c r="E143" i="9" s="1"/>
  <c r="B143" i="9" s="1"/>
  <c r="F602" i="4"/>
  <c r="F601" i="4"/>
  <c r="F600" i="4"/>
  <c r="E599" i="4"/>
  <c r="D599" i="4"/>
  <c r="F599" i="4" s="1"/>
  <c r="F598" i="4"/>
  <c r="F597" i="4"/>
  <c r="F596" i="4"/>
  <c r="F595" i="4"/>
  <c r="E594" i="4"/>
  <c r="D594" i="4"/>
  <c r="F592" i="4"/>
  <c r="F591" i="4"/>
  <c r="E590" i="4"/>
  <c r="D590" i="4"/>
  <c r="F590" i="4" s="1"/>
  <c r="F589" i="4"/>
  <c r="F588" i="4"/>
  <c r="E587" i="4"/>
  <c r="D587" i="4"/>
  <c r="F587" i="4" s="1"/>
  <c r="F586" i="4"/>
  <c r="E585" i="4"/>
  <c r="D585" i="4"/>
  <c r="F585" i="4" s="1"/>
  <c r="F584" i="4"/>
  <c r="F583" i="4"/>
  <c r="F582" i="4"/>
  <c r="F581" i="4"/>
  <c r="E581" i="4"/>
  <c r="D581" i="4"/>
  <c r="E580" i="4"/>
  <c r="F579" i="4"/>
  <c r="F578" i="4"/>
  <c r="F577" i="4"/>
  <c r="E577" i="4"/>
  <c r="D577" i="4"/>
  <c r="F576" i="4"/>
  <c r="F575" i="4"/>
  <c r="E574" i="4"/>
  <c r="D574" i="4"/>
  <c r="F574" i="4" s="1"/>
  <c r="F573" i="4"/>
  <c r="F572" i="4"/>
  <c r="E571" i="4"/>
  <c r="D571" i="4"/>
  <c r="F570" i="4"/>
  <c r="F569" i="4"/>
  <c r="F568" i="4"/>
  <c r="E568" i="4"/>
  <c r="E567" i="4" s="1"/>
  <c r="D568" i="4"/>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27" i="4"/>
  <c r="F526" i="4"/>
  <c r="F525" i="4"/>
  <c r="E525" i="4"/>
  <c r="D525" i="4"/>
  <c r="F524" i="4"/>
  <c r="F523" i="4"/>
  <c r="E522" i="4"/>
  <c r="D522" i="4"/>
  <c r="F522" i="4" s="1"/>
  <c r="F521" i="4"/>
  <c r="F520" i="4"/>
  <c r="E519" i="4"/>
  <c r="D519" i="4"/>
  <c r="F518" i="4"/>
  <c r="F517" i="4"/>
  <c r="F516" i="4"/>
  <c r="E516" i="4"/>
  <c r="E515" i="4" s="1"/>
  <c r="D516" i="4"/>
  <c r="F514" i="4"/>
  <c r="F513" i="4"/>
  <c r="F512" i="4"/>
  <c r="F511" i="4"/>
  <c r="F510" i="4"/>
  <c r="F509" i="4"/>
  <c r="F508" i="4"/>
  <c r="F507" i="4"/>
  <c r="E507" i="4"/>
  <c r="D507" i="4"/>
  <c r="F506" i="4"/>
  <c r="F505" i="4"/>
  <c r="F504" i="4"/>
  <c r="F503" i="4"/>
  <c r="F502" i="4"/>
  <c r="E502" i="4"/>
  <c r="D502" i="4"/>
  <c r="F501" i="4"/>
  <c r="F500" i="4"/>
  <c r="F499" i="4"/>
  <c r="F498" i="4"/>
  <c r="F497" i="4"/>
  <c r="F496" i="4"/>
  <c r="F495" i="4"/>
  <c r="E495" i="4"/>
  <c r="D495" i="4"/>
  <c r="F494" i="4"/>
  <c r="F493" i="4"/>
  <c r="F492" i="4"/>
  <c r="F491" i="4"/>
  <c r="F490" i="4"/>
  <c r="E490" i="4"/>
  <c r="D490" i="4"/>
  <c r="F489" i="4"/>
  <c r="F488" i="4"/>
  <c r="F487" i="4"/>
  <c r="F486" i="4"/>
  <c r="E485" i="4"/>
  <c r="E484" i="4" s="1"/>
  <c r="D485" i="4"/>
  <c r="F485" i="4" s="1"/>
  <c r="D484" i="4"/>
  <c r="F484" i="4" s="1"/>
  <c r="F483" i="4"/>
  <c r="F482" i="4"/>
  <c r="E481" i="4"/>
  <c r="D481" i="4"/>
  <c r="F481" i="4" s="1"/>
  <c r="F480" i="4"/>
  <c r="F479" i="4"/>
  <c r="F478" i="4"/>
  <c r="E478" i="4"/>
  <c r="D478" i="4"/>
  <c r="F477" i="4"/>
  <c r="F476" i="4"/>
  <c r="F475" i="4"/>
  <c r="F474" i="4"/>
  <c r="E473" i="4"/>
  <c r="E472" i="4" s="1"/>
  <c r="D473" i="4"/>
  <c r="F473" i="4" s="1"/>
  <c r="D472" i="4"/>
  <c r="F472" i="4" s="1"/>
  <c r="F471" i="4"/>
  <c r="F470" i="4"/>
  <c r="E469" i="4"/>
  <c r="D469" i="4"/>
  <c r="F469" i="4" s="1"/>
  <c r="F468" i="4"/>
  <c r="F467" i="4"/>
  <c r="F466" i="4"/>
  <c r="E466" i="4"/>
  <c r="D466" i="4"/>
  <c r="F465" i="4"/>
  <c r="F464" i="4"/>
  <c r="F463" i="4"/>
  <c r="E463" i="4"/>
  <c r="D463" i="4"/>
  <c r="F462" i="4"/>
  <c r="F461" i="4"/>
  <c r="E460" i="4"/>
  <c r="E459" i="4" s="1"/>
  <c r="D460" i="4"/>
  <c r="F458" i="4"/>
  <c r="F457" i="4"/>
  <c r="F456" i="4"/>
  <c r="E455" i="4"/>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F427" i="4"/>
  <c r="E427" i="4"/>
  <c r="D427" i="4"/>
  <c r="F426" i="4"/>
  <c r="F425" i="4"/>
  <c r="F424" i="4"/>
  <c r="F423" i="4"/>
  <c r="F422" i="4"/>
  <c r="E422" i="4"/>
  <c r="E421" i="4" s="1"/>
  <c r="D422" i="4"/>
  <c r="E418" i="4"/>
  <c r="D413" i="1" s="1"/>
  <c r="H413" i="1" s="1"/>
  <c r="D418" i="4"/>
  <c r="F417" i="4"/>
  <c r="E417" i="4"/>
  <c r="D417" i="4"/>
  <c r="E416" i="4"/>
  <c r="D416" i="4"/>
  <c r="F411" i="4"/>
  <c r="F410" i="4"/>
  <c r="F409" i="4"/>
  <c r="F406" i="4"/>
  <c r="F405" i="4"/>
  <c r="F404" i="4"/>
  <c r="F403" i="4"/>
  <c r="E402" i="4"/>
  <c r="D402" i="4"/>
  <c r="F402" i="4" s="1"/>
  <c r="F401" i="4"/>
  <c r="E400" i="4"/>
  <c r="D400" i="4"/>
  <c r="F400" i="4" s="1"/>
  <c r="F399" i="4"/>
  <c r="F398" i="4"/>
  <c r="F397" i="4"/>
  <c r="E397" i="4"/>
  <c r="E396" i="4" s="1"/>
  <c r="D397" i="4"/>
  <c r="D396" i="4"/>
  <c r="F396" i="4" s="1"/>
  <c r="F395" i="4"/>
  <c r="F394" i="4"/>
  <c r="F393" i="4"/>
  <c r="F392" i="4"/>
  <c r="E391" i="4"/>
  <c r="D391" i="4"/>
  <c r="F391" i="4" s="1"/>
  <c r="F390" i="4"/>
  <c r="F389" i="4"/>
  <c r="F388" i="4"/>
  <c r="E388" i="4"/>
  <c r="D388" i="4"/>
  <c r="F387" i="4"/>
  <c r="F386" i="4"/>
  <c r="F385" i="4"/>
  <c r="F384" i="4"/>
  <c r="E383" i="4"/>
  <c r="D378" i="1" s="1"/>
  <c r="H378" i="1" s="1"/>
  <c r="D383" i="4"/>
  <c r="F382" i="4"/>
  <c r="F381" i="4"/>
  <c r="F380" i="4"/>
  <c r="F379" i="4"/>
  <c r="E378" i="4"/>
  <c r="D378" i="4"/>
  <c r="F378" i="4" s="1"/>
  <c r="F377" i="4"/>
  <c r="F376" i="4"/>
  <c r="F375" i="4"/>
  <c r="F374" i="4"/>
  <c r="F373" i="4"/>
  <c r="F372" i="4"/>
  <c r="F371" i="4"/>
  <c r="F370" i="4"/>
  <c r="E369" i="4"/>
  <c r="F369" i="4" s="1"/>
  <c r="D369" i="4"/>
  <c r="F368" i="4"/>
  <c r="F367" i="4"/>
  <c r="F366" i="4"/>
  <c r="F365" i="4"/>
  <c r="F364" i="4"/>
  <c r="E364" i="4"/>
  <c r="D364" i="4"/>
  <c r="F362" i="4"/>
  <c r="F361" i="4"/>
  <c r="F360" i="4"/>
  <c r="F359" i="4"/>
  <c r="F358" i="4"/>
  <c r="F357" i="4"/>
  <c r="F356" i="4"/>
  <c r="E356" i="4"/>
  <c r="E351" i="4" s="1"/>
  <c r="D356" i="4"/>
  <c r="F355" i="4"/>
  <c r="F354" i="4"/>
  <c r="F353" i="4"/>
  <c r="E352" i="4"/>
  <c r="D352" i="4"/>
  <c r="F352" i="4" s="1"/>
  <c r="F349" i="4"/>
  <c r="F348" i="4"/>
  <c r="E348" i="4"/>
  <c r="D348" i="4"/>
  <c r="F347" i="4"/>
  <c r="F346" i="4"/>
  <c r="F345" i="4"/>
  <c r="E345" i="4"/>
  <c r="D345" i="4"/>
  <c r="F344" i="4"/>
  <c r="E344" i="4"/>
  <c r="D344" i="4"/>
  <c r="F343" i="4"/>
  <c r="F342" i="4"/>
  <c r="F341" i="4"/>
  <c r="F340" i="4"/>
  <c r="E339" i="4"/>
  <c r="D339" i="4"/>
  <c r="F339" i="4" s="1"/>
  <c r="F338" i="4"/>
  <c r="F337" i="4"/>
  <c r="F336" i="4"/>
  <c r="E336" i="4"/>
  <c r="D336" i="4"/>
  <c r="F335" i="4"/>
  <c r="F334" i="4"/>
  <c r="F333" i="4"/>
  <c r="F332" i="4"/>
  <c r="E331" i="4"/>
  <c r="D331" i="4"/>
  <c r="F331" i="4" s="1"/>
  <c r="F330" i="4"/>
  <c r="F329" i="4"/>
  <c r="F328" i="4"/>
  <c r="F327" i="4"/>
  <c r="E326" i="4"/>
  <c r="D326" i="4"/>
  <c r="F326" i="4" s="1"/>
  <c r="F325" i="4"/>
  <c r="F324" i="4"/>
  <c r="F323" i="4"/>
  <c r="F322" i="4"/>
  <c r="F321" i="4"/>
  <c r="F320" i="4"/>
  <c r="F319" i="4"/>
  <c r="F318" i="4"/>
  <c r="F317" i="4"/>
  <c r="E317" i="4"/>
  <c r="D317" i="4"/>
  <c r="F316" i="4"/>
  <c r="F315" i="4"/>
  <c r="F314" i="4"/>
  <c r="F313" i="4"/>
  <c r="F312" i="4"/>
  <c r="E312" i="4"/>
  <c r="D312" i="4"/>
  <c r="D311" i="4"/>
  <c r="F311" i="4" s="1"/>
  <c r="F310" i="4"/>
  <c r="F309" i="4"/>
  <c r="F308" i="4"/>
  <c r="F307" i="4"/>
  <c r="F306" i="4"/>
  <c r="F305" i="4"/>
  <c r="F304" i="4"/>
  <c r="E304" i="4"/>
  <c r="E299" i="4" s="1"/>
  <c r="D304" i="4"/>
  <c r="F303" i="4"/>
  <c r="F302" i="4"/>
  <c r="F301" i="4"/>
  <c r="E300" i="4"/>
  <c r="D300" i="4"/>
  <c r="F300" i="4" s="1"/>
  <c r="F296" i="4"/>
  <c r="F295" i="4"/>
  <c r="F294" i="4"/>
  <c r="F293" i="4"/>
  <c r="F292" i="4"/>
  <c r="F288" i="4"/>
  <c r="E288" i="4"/>
  <c r="D288" i="4"/>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F268" i="4"/>
  <c r="E268" i="4"/>
  <c r="D268" i="4"/>
  <c r="F267" i="4"/>
  <c r="F266" i="4"/>
  <c r="F265" i="4"/>
  <c r="E264" i="4"/>
  <c r="E263" i="4" s="1"/>
  <c r="D259" i="1" s="1"/>
  <c r="D264" i="4"/>
  <c r="F262" i="4"/>
  <c r="F261" i="4"/>
  <c r="F260" i="4"/>
  <c r="E259" i="4"/>
  <c r="F259" i="4" s="1"/>
  <c r="D259" i="4"/>
  <c r="F258" i="4"/>
  <c r="F257" i="4"/>
  <c r="F256" i="4"/>
  <c r="F255" i="4"/>
  <c r="F254" i="4"/>
  <c r="F253" i="4"/>
  <c r="E253" i="4"/>
  <c r="E252" i="4" s="1"/>
  <c r="D253" i="4"/>
  <c r="D252" i="4"/>
  <c r="F251" i="4"/>
  <c r="F250" i="4"/>
  <c r="F249" i="4"/>
  <c r="F248" i="4"/>
  <c r="E247" i="4"/>
  <c r="D247" i="4"/>
  <c r="F247" i="4" s="1"/>
  <c r="F246" i="4"/>
  <c r="F245" i="4"/>
  <c r="E244" i="4"/>
  <c r="D244" i="4"/>
  <c r="F244" i="4" s="1"/>
  <c r="F243" i="4"/>
  <c r="F242" i="4"/>
  <c r="F241" i="4"/>
  <c r="F240" i="4"/>
  <c r="E240" i="4"/>
  <c r="D240" i="4"/>
  <c r="F239" i="4"/>
  <c r="F238" i="4"/>
  <c r="F237" i="4"/>
  <c r="E236" i="4"/>
  <c r="D236" i="4"/>
  <c r="F236" i="4" s="1"/>
  <c r="F235" i="4"/>
  <c r="F234" i="4"/>
  <c r="F233" i="4"/>
  <c r="F232" i="4"/>
  <c r="E231" i="4"/>
  <c r="D231" i="4"/>
  <c r="F231" i="4" s="1"/>
  <c r="F230" i="4"/>
  <c r="F229" i="4"/>
  <c r="E228" i="4"/>
  <c r="D228" i="4"/>
  <c r="F228" i="4" s="1"/>
  <c r="F227" i="4"/>
  <c r="F226" i="4"/>
  <c r="F225" i="4"/>
  <c r="E225" i="4"/>
  <c r="E224" i="4" s="1"/>
  <c r="D225" i="4"/>
  <c r="F223" i="4"/>
  <c r="F222" i="4"/>
  <c r="F221" i="4"/>
  <c r="F220" i="4"/>
  <c r="E219" i="4"/>
  <c r="D219" i="4"/>
  <c r="F219" i="4" s="1"/>
  <c r="F218" i="4"/>
  <c r="F217" i="4"/>
  <c r="E216" i="4"/>
  <c r="E215" i="4" s="1"/>
  <c r="D216" i="4"/>
  <c r="F214" i="4"/>
  <c r="F213" i="4"/>
  <c r="F212" i="4"/>
  <c r="F211" i="4"/>
  <c r="E210" i="4"/>
  <c r="F210" i="4" s="1"/>
  <c r="D210" i="4"/>
  <c r="F209" i="4"/>
  <c r="F208" i="4"/>
  <c r="F207" i="4"/>
  <c r="F206" i="4"/>
  <c r="F205" i="4"/>
  <c r="F204" i="4"/>
  <c r="F203" i="4"/>
  <c r="E202" i="4"/>
  <c r="D202" i="4"/>
  <c r="F202" i="4" s="1"/>
  <c r="F201" i="4"/>
  <c r="F200" i="4"/>
  <c r="F199" i="4"/>
  <c r="F198" i="4"/>
  <c r="E197" i="4"/>
  <c r="D197" i="4"/>
  <c r="F197" i="4" s="1"/>
  <c r="F195" i="4"/>
  <c r="F194" i="4"/>
  <c r="F193" i="4"/>
  <c r="F192" i="4"/>
  <c r="F191" i="4"/>
  <c r="F190" i="4"/>
  <c r="F189" i="4"/>
  <c r="E188" i="4"/>
  <c r="D184" i="1" s="1"/>
  <c r="H184" i="1" s="1"/>
  <c r="D188" i="4"/>
  <c r="F187" i="4"/>
  <c r="F186" i="4"/>
  <c r="F185" i="4"/>
  <c r="F184" i="4"/>
  <c r="F183" i="4"/>
  <c r="F182" i="4"/>
  <c r="F181" i="4"/>
  <c r="F180" i="4"/>
  <c r="F179" i="4"/>
  <c r="F178" i="4"/>
  <c r="E177" i="4"/>
  <c r="F177" i="4" s="1"/>
  <c r="D177" i="4"/>
  <c r="F176" i="4"/>
  <c r="F175" i="4"/>
  <c r="F174" i="4"/>
  <c r="F173" i="4"/>
  <c r="F172" i="4"/>
  <c r="F171" i="4"/>
  <c r="F170" i="4"/>
  <c r="E169" i="4"/>
  <c r="D165" i="1" s="1"/>
  <c r="H165" i="1" s="1"/>
  <c r="D169" i="4"/>
  <c r="F168" i="4"/>
  <c r="F167" i="4"/>
  <c r="F166" i="4"/>
  <c r="F165" i="4"/>
  <c r="E164" i="4"/>
  <c r="F164" i="4" s="1"/>
  <c r="D164" i="4"/>
  <c r="F162" i="4"/>
  <c r="F161" i="4"/>
  <c r="F160" i="4"/>
  <c r="E159" i="4"/>
  <c r="D159" i="4"/>
  <c r="F158" i="4"/>
  <c r="F157" i="4"/>
  <c r="F156" i="4"/>
  <c r="F155" i="4"/>
  <c r="F154" i="4"/>
  <c r="E153" i="4"/>
  <c r="D153" i="4"/>
  <c r="F150" i="4"/>
  <c r="F149" i="4"/>
  <c r="F148" i="4"/>
  <c r="F147" i="4"/>
  <c r="F146" i="4"/>
  <c r="F145" i="4"/>
  <c r="F144" i="4"/>
  <c r="F143" i="4"/>
  <c r="F142" i="4"/>
  <c r="F141" i="4"/>
  <c r="F140" i="4"/>
  <c r="E140" i="4"/>
  <c r="D140" i="4"/>
  <c r="F139" i="4"/>
  <c r="E139" i="4"/>
  <c r="D139" i="4"/>
  <c r="F138" i="4"/>
  <c r="F137" i="4"/>
  <c r="F136" i="4"/>
  <c r="F135" i="4"/>
  <c r="E134" i="4"/>
  <c r="E133" i="4" s="1"/>
  <c r="D129" i="1" s="1"/>
  <c r="D134" i="4"/>
  <c r="F132" i="4"/>
  <c r="F131" i="4"/>
  <c r="F130" i="4"/>
  <c r="F129" i="4"/>
  <c r="E128" i="4"/>
  <c r="F128" i="4" s="1"/>
  <c r="D128" i="4"/>
  <c r="F127" i="4"/>
  <c r="F126" i="4"/>
  <c r="E125" i="4"/>
  <c r="D125" i="4"/>
  <c r="E124" i="4"/>
  <c r="D120" i="1" s="1"/>
  <c r="F123" i="4"/>
  <c r="F122" i="4"/>
  <c r="F121" i="4"/>
  <c r="E120" i="4"/>
  <c r="D120" i="4"/>
  <c r="F120" i="4" s="1"/>
  <c r="F119" i="4"/>
  <c r="F118" i="4"/>
  <c r="F117" i="4"/>
  <c r="F116" i="4"/>
  <c r="F115" i="4"/>
  <c r="F114" i="4"/>
  <c r="F113" i="4"/>
  <c r="E112" i="4"/>
  <c r="F112" i="4" s="1"/>
  <c r="D112" i="4"/>
  <c r="F111" i="4"/>
  <c r="F110" i="4"/>
  <c r="F109" i="4"/>
  <c r="F108" i="4"/>
  <c r="F107" i="4"/>
  <c r="E107" i="4"/>
  <c r="D107" i="4"/>
  <c r="D106"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D83" i="4"/>
  <c r="D82" i="4"/>
  <c r="F81" i="4"/>
  <c r="F80" i="4"/>
  <c r="F79" i="4"/>
  <c r="F78" i="4"/>
  <c r="E77" i="4"/>
  <c r="D73" i="1" s="1"/>
  <c r="D77" i="4"/>
  <c r="F77" i="4" s="1"/>
  <c r="F76" i="4"/>
  <c r="F75" i="4"/>
  <c r="E74" i="4"/>
  <c r="D74" i="4"/>
  <c r="F74" i="4" s="1"/>
  <c r="F73" i="4"/>
  <c r="F72" i="4"/>
  <c r="F71" i="4"/>
  <c r="E71" i="4"/>
  <c r="D71" i="4"/>
  <c r="F70" i="4"/>
  <c r="F69" i="4"/>
  <c r="E68" i="4"/>
  <c r="F68" i="4" s="1"/>
  <c r="D68" i="4"/>
  <c r="F67" i="4"/>
  <c r="F66" i="4"/>
  <c r="E65" i="4"/>
  <c r="D65" i="4"/>
  <c r="F65" i="4" s="1"/>
  <c r="F64" i="4"/>
  <c r="F63" i="4"/>
  <c r="E62" i="4"/>
  <c r="D62" i="4"/>
  <c r="F62" i="4" s="1"/>
  <c r="F61" i="4"/>
  <c r="F60" i="4"/>
  <c r="F59" i="4"/>
  <c r="E59" i="4"/>
  <c r="D59" i="4"/>
  <c r="F58" i="4"/>
  <c r="F57" i="4"/>
  <c r="F56" i="4"/>
  <c r="F55" i="4"/>
  <c r="E54" i="4"/>
  <c r="D54" i="4"/>
  <c r="F54" i="4" s="1"/>
  <c r="F53" i="4"/>
  <c r="F52" i="4"/>
  <c r="F51" i="4"/>
  <c r="E51" i="4"/>
  <c r="D51" i="4"/>
  <c r="D50" i="4"/>
  <c r="F49" i="4"/>
  <c r="F48" i="4"/>
  <c r="F47" i="4"/>
  <c r="F46" i="4"/>
  <c r="E45" i="4"/>
  <c r="E44" i="4" s="1"/>
  <c r="D45" i="4"/>
  <c r="F45" i="4" s="1"/>
  <c r="F43" i="4"/>
  <c r="F42" i="4"/>
  <c r="F41" i="4"/>
  <c r="E40" i="4"/>
  <c r="D40" i="4"/>
  <c r="F40" i="4" s="1"/>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E7" i="4"/>
  <c r="G36" i="3"/>
  <c r="B36" i="3"/>
  <c r="G35" i="3"/>
  <c r="B35" i="3"/>
  <c r="G34" i="3"/>
  <c r="B34" i="3"/>
  <c r="I33" i="3"/>
  <c r="G33" i="3"/>
  <c r="B33" i="3"/>
  <c r="I32" i="3"/>
  <c r="H32" i="3"/>
  <c r="G32" i="3"/>
  <c r="B32" i="3"/>
  <c r="I31" i="3"/>
  <c r="G31" i="3"/>
  <c r="B31" i="3"/>
  <c r="G30" i="3"/>
  <c r="B30" i="3"/>
  <c r="G29" i="3"/>
  <c r="B29" i="3"/>
  <c r="G28" i="3"/>
  <c r="B28" i="3"/>
  <c r="G27" i="3"/>
  <c r="B27" i="3"/>
  <c r="I26" i="3"/>
  <c r="H26" i="3"/>
  <c r="G26" i="3"/>
  <c r="B26" i="3"/>
  <c r="G25" i="3"/>
  <c r="B25" i="3"/>
  <c r="H24" i="3"/>
  <c r="G24" i="3"/>
  <c r="B24" i="3"/>
  <c r="G23" i="3"/>
  <c r="B23" i="3"/>
  <c r="G22" i="3"/>
  <c r="B22" i="3"/>
  <c r="G21" i="3"/>
  <c r="B21" i="3"/>
  <c r="G20" i="3"/>
  <c r="B20" i="3"/>
  <c r="G19" i="3"/>
  <c r="B19" i="3"/>
  <c r="G18" i="3"/>
  <c r="B18" i="3"/>
  <c r="G17" i="3"/>
  <c r="B17" i="3"/>
  <c r="G16" i="3"/>
  <c r="B16" i="3"/>
  <c r="H10" i="3" a="1"/>
  <c r="H10" i="3" s="1"/>
  <c r="L3" i="9" s="1"/>
  <c r="H1580" i="1"/>
  <c r="C1580" i="1"/>
  <c r="G1580" i="1" s="1"/>
  <c r="C1579" i="1"/>
  <c r="G1579" i="1" s="1"/>
  <c r="C1578" i="1"/>
  <c r="C1577" i="1"/>
  <c r="H1577" i="1" s="1"/>
  <c r="H1575" i="1"/>
  <c r="G1575" i="1"/>
  <c r="C1575" i="1"/>
  <c r="C1574" i="1"/>
  <c r="C1573" i="1"/>
  <c r="H1573" i="1" s="1"/>
  <c r="H1572" i="1"/>
  <c r="C1572" i="1"/>
  <c r="G1572" i="1" s="1"/>
  <c r="H1571" i="1"/>
  <c r="G1571" i="1"/>
  <c r="C1571" i="1"/>
  <c r="C1570" i="1"/>
  <c r="C1569" i="1"/>
  <c r="H1569" i="1" s="1"/>
  <c r="C1568" i="1"/>
  <c r="G1568" i="1" s="1"/>
  <c r="C1567" i="1"/>
  <c r="H1567" i="1" s="1"/>
  <c r="C1566" i="1"/>
  <c r="C1564" i="1"/>
  <c r="G1564" i="1" s="1"/>
  <c r="C1563" i="1"/>
  <c r="G1563" i="1" s="1"/>
  <c r="C1562" i="1"/>
  <c r="C1561" i="1"/>
  <c r="H1561" i="1" s="1"/>
  <c r="H1559" i="1"/>
  <c r="G1559" i="1"/>
  <c r="C1559" i="1"/>
  <c r="G1558" i="1"/>
  <c r="C1558" i="1"/>
  <c r="H1558" i="1" s="1"/>
  <c r="C1557" i="1"/>
  <c r="H1556" i="1"/>
  <c r="C1556" i="1"/>
  <c r="G1556" i="1" s="1"/>
  <c r="H1555" i="1"/>
  <c r="G1555" i="1"/>
  <c r="C1555" i="1"/>
  <c r="G1554" i="1"/>
  <c r="C1554" i="1"/>
  <c r="H1554" i="1" s="1"/>
  <c r="C1553" i="1"/>
  <c r="C1552" i="1"/>
  <c r="G1552" i="1" s="1"/>
  <c r="H1551" i="1"/>
  <c r="G1551" i="1"/>
  <c r="C1551" i="1"/>
  <c r="C1550" i="1"/>
  <c r="H1550" i="1" s="1"/>
  <c r="C1549" i="1"/>
  <c r="H1548" i="1"/>
  <c r="C1548" i="1"/>
  <c r="G1548" i="1" s="1"/>
  <c r="H1547" i="1"/>
  <c r="G1547" i="1"/>
  <c r="C1547" i="1"/>
  <c r="G1546" i="1"/>
  <c r="C1546" i="1"/>
  <c r="H1546" i="1" s="1"/>
  <c r="C1545" i="1"/>
  <c r="H1544" i="1"/>
  <c r="C1544" i="1"/>
  <c r="G1544" i="1" s="1"/>
  <c r="H1543" i="1"/>
  <c r="G1543" i="1"/>
  <c r="C1543" i="1"/>
  <c r="G1542" i="1"/>
  <c r="C1542" i="1"/>
  <c r="H1542" i="1" s="1"/>
  <c r="C1541" i="1"/>
  <c r="H1540" i="1"/>
  <c r="C1540" i="1"/>
  <c r="G1540" i="1" s="1"/>
  <c r="C1539" i="1"/>
  <c r="G1539" i="1" s="1"/>
  <c r="C1538" i="1"/>
  <c r="H1538" i="1" s="1"/>
  <c r="C1537" i="1"/>
  <c r="C1536" i="1"/>
  <c r="G1536" i="1" s="1"/>
  <c r="C1534" i="1"/>
  <c r="H1534" i="1" s="1"/>
  <c r="C1533" i="1"/>
  <c r="C1532" i="1"/>
  <c r="G1532" i="1" s="1"/>
  <c r="C1531" i="1"/>
  <c r="G1531" i="1" s="1"/>
  <c r="C1530" i="1"/>
  <c r="H1530" i="1" s="1"/>
  <c r="C1529" i="1"/>
  <c r="C1528" i="1"/>
  <c r="G1528" i="1" s="1"/>
  <c r="C1527" i="1"/>
  <c r="G1527" i="1" s="1"/>
  <c r="C1526" i="1"/>
  <c r="H1526" i="1" s="1"/>
  <c r="H1523" i="1"/>
  <c r="C1523" i="1"/>
  <c r="G1523" i="1" s="1"/>
  <c r="C1522" i="1"/>
  <c r="H1522" i="1" s="1"/>
  <c r="C1521" i="1"/>
  <c r="C1520" i="1"/>
  <c r="G1520" i="1" s="1"/>
  <c r="H1516" i="1"/>
  <c r="C1516" i="1"/>
  <c r="G1516" i="1" s="1"/>
  <c r="H1515" i="1"/>
  <c r="G1515" i="1"/>
  <c r="C1515" i="1"/>
  <c r="G1514" i="1"/>
  <c r="C1514" i="1"/>
  <c r="H1514" i="1" s="1"/>
  <c r="C1513" i="1"/>
  <c r="H1512" i="1"/>
  <c r="C1512" i="1"/>
  <c r="G1512" i="1" s="1"/>
  <c r="H1511" i="1"/>
  <c r="G1511" i="1"/>
  <c r="C1511" i="1"/>
  <c r="C1510" i="1"/>
  <c r="H1510" i="1" s="1"/>
  <c r="C1509" i="1"/>
  <c r="H1508" i="1"/>
  <c r="C1508" i="1"/>
  <c r="G1508" i="1" s="1"/>
  <c r="H1507" i="1"/>
  <c r="C1507" i="1"/>
  <c r="G1507" i="1" s="1"/>
  <c r="G1506" i="1"/>
  <c r="C1506" i="1"/>
  <c r="H1506" i="1" s="1"/>
  <c r="C1505" i="1"/>
  <c r="C1504" i="1"/>
  <c r="G1504" i="1" s="1"/>
  <c r="C1503" i="1"/>
  <c r="G1503" i="1" s="1"/>
  <c r="C1502" i="1"/>
  <c r="H1502" i="1" s="1"/>
  <c r="C1501" i="1"/>
  <c r="C1500" i="1"/>
  <c r="G1500" i="1" s="1"/>
  <c r="C1498" i="1"/>
  <c r="H1498" i="1" s="1"/>
  <c r="C1497" i="1"/>
  <c r="H1496" i="1"/>
  <c r="C1496" i="1"/>
  <c r="G1496" i="1" s="1"/>
  <c r="H1495" i="1"/>
  <c r="G1495" i="1"/>
  <c r="C1495" i="1"/>
  <c r="C1494" i="1"/>
  <c r="H1494" i="1" s="1"/>
  <c r="C1493" i="1"/>
  <c r="C1492" i="1"/>
  <c r="G1492" i="1" s="1"/>
  <c r="C1491" i="1"/>
  <c r="H1491" i="1" s="1"/>
  <c r="C1490" i="1"/>
  <c r="H1490" i="1" s="1"/>
  <c r="C1489" i="1"/>
  <c r="H1488" i="1"/>
  <c r="G1488" i="1"/>
  <c r="C1488" i="1"/>
  <c r="H1487" i="1"/>
  <c r="G1487" i="1"/>
  <c r="C1487" i="1"/>
  <c r="C1486" i="1"/>
  <c r="H1486" i="1" s="1"/>
  <c r="C1485" i="1"/>
  <c r="C1484" i="1"/>
  <c r="H1484" i="1" s="1"/>
  <c r="C1482" i="1"/>
  <c r="H1480" i="1"/>
  <c r="G1480" i="1"/>
  <c r="C1480" i="1"/>
  <c r="D1479" i="1"/>
  <c r="C1479" i="1"/>
  <c r="H1478" i="1"/>
  <c r="G1478" i="1"/>
  <c r="I1478" i="1" s="1"/>
  <c r="D1478" i="1"/>
  <c r="J1478" i="1" s="1"/>
  <c r="C1478" i="1"/>
  <c r="D1477" i="1"/>
  <c r="C1477" i="1"/>
  <c r="H1476" i="1"/>
  <c r="G1476" i="1"/>
  <c r="I1476" i="1" s="1"/>
  <c r="D1476" i="1"/>
  <c r="J1476" i="1" s="1"/>
  <c r="C1476" i="1"/>
  <c r="H1475" i="1"/>
  <c r="G1475" i="1"/>
  <c r="D1475" i="1"/>
  <c r="C1475" i="1"/>
  <c r="D1474" i="1"/>
  <c r="C1474" i="1"/>
  <c r="H1473" i="1"/>
  <c r="G1473" i="1"/>
  <c r="I1473" i="1" s="1"/>
  <c r="D1473" i="1"/>
  <c r="C1473" i="1"/>
  <c r="J1473" i="1" s="1"/>
  <c r="D1472" i="1"/>
  <c r="C1472" i="1"/>
  <c r="H1471" i="1"/>
  <c r="G1471" i="1"/>
  <c r="I1471" i="1" s="1"/>
  <c r="D1471" i="1"/>
  <c r="C1471" i="1"/>
  <c r="J1471" i="1" s="1"/>
  <c r="D1470" i="1"/>
  <c r="D1469" i="1"/>
  <c r="D1468" i="1"/>
  <c r="C1468" i="1"/>
  <c r="H1467" i="1"/>
  <c r="G1467" i="1"/>
  <c r="I1467" i="1" s="1"/>
  <c r="D1467" i="1"/>
  <c r="C1467" i="1"/>
  <c r="J1467" i="1" s="1"/>
  <c r="D1466" i="1"/>
  <c r="C1466" i="1"/>
  <c r="H1465" i="1"/>
  <c r="G1465" i="1"/>
  <c r="I1465" i="1" s="1"/>
  <c r="D1465" i="1"/>
  <c r="C1465" i="1"/>
  <c r="J1465" i="1" s="1"/>
  <c r="D1464" i="1"/>
  <c r="C1464" i="1"/>
  <c r="H1463" i="1"/>
  <c r="G1463" i="1"/>
  <c r="I1463" i="1" s="1"/>
  <c r="D1463" i="1"/>
  <c r="C1463" i="1"/>
  <c r="J1463" i="1" s="1"/>
  <c r="D1462" i="1"/>
  <c r="C1462" i="1"/>
  <c r="D1461" i="1"/>
  <c r="C1461" i="1"/>
  <c r="H1460" i="1"/>
  <c r="G1460" i="1"/>
  <c r="I1460" i="1" s="1"/>
  <c r="D1460" i="1"/>
  <c r="C1460" i="1"/>
  <c r="J1460" i="1" s="1"/>
  <c r="D1459" i="1"/>
  <c r="C1459" i="1"/>
  <c r="H1458" i="1"/>
  <c r="G1458" i="1"/>
  <c r="I1458" i="1" s="1"/>
  <c r="D1458" i="1"/>
  <c r="C1458" i="1"/>
  <c r="J1458" i="1" s="1"/>
  <c r="D1457" i="1"/>
  <c r="C1457" i="1"/>
  <c r="H1456" i="1"/>
  <c r="D1456" i="1"/>
  <c r="C1456" i="1"/>
  <c r="J1456" i="1" s="1"/>
  <c r="D1455" i="1"/>
  <c r="C1455" i="1"/>
  <c r="D1454" i="1"/>
  <c r="D1453" i="1"/>
  <c r="H1452" i="1"/>
  <c r="G1452" i="1"/>
  <c r="I1452" i="1" s="1"/>
  <c r="D1452" i="1"/>
  <c r="C1452" i="1"/>
  <c r="J1452" i="1" s="1"/>
  <c r="D1451" i="1"/>
  <c r="C1451" i="1"/>
  <c r="H1450" i="1"/>
  <c r="G1450" i="1"/>
  <c r="I1450" i="1" s="1"/>
  <c r="D1450" i="1"/>
  <c r="C1450" i="1"/>
  <c r="J1450" i="1" s="1"/>
  <c r="D1449" i="1"/>
  <c r="C1449" i="1"/>
  <c r="H1448" i="1"/>
  <c r="G1448" i="1"/>
  <c r="I1448" i="1" s="1"/>
  <c r="D1448" i="1"/>
  <c r="C1448" i="1"/>
  <c r="J1448" i="1" s="1"/>
  <c r="D1447" i="1"/>
  <c r="C1447" i="1"/>
  <c r="H1446" i="1"/>
  <c r="G1446" i="1"/>
  <c r="I1446" i="1" s="1"/>
  <c r="D1446" i="1"/>
  <c r="C1446" i="1"/>
  <c r="J1446" i="1" s="1"/>
  <c r="D1445" i="1"/>
  <c r="C1445" i="1"/>
  <c r="J1444" i="1"/>
  <c r="D1444" i="1"/>
  <c r="G1444" i="1" s="1"/>
  <c r="C1444" i="1"/>
  <c r="H1444" i="1" s="1"/>
  <c r="D1443" i="1"/>
  <c r="C1443" i="1"/>
  <c r="J1442" i="1"/>
  <c r="G1442" i="1"/>
  <c r="D1442" i="1"/>
  <c r="C1442" i="1"/>
  <c r="H1442" i="1" s="1"/>
  <c r="D1441" i="1"/>
  <c r="C1441" i="1"/>
  <c r="J1440" i="1"/>
  <c r="G1440" i="1"/>
  <c r="D1440" i="1"/>
  <c r="C1440" i="1"/>
  <c r="H1440" i="1" s="1"/>
  <c r="D1439" i="1"/>
  <c r="C1439" i="1"/>
  <c r="D1438" i="1"/>
  <c r="H1438" i="1" s="1"/>
  <c r="C1438" i="1"/>
  <c r="H1437" i="1"/>
  <c r="D1437" i="1"/>
  <c r="G1437" i="1" s="1"/>
  <c r="C1437" i="1"/>
  <c r="H1434" i="1"/>
  <c r="D1434" i="1"/>
  <c r="G1434" i="1" s="1"/>
  <c r="C1434" i="1"/>
  <c r="H1433" i="1"/>
  <c r="D1433" i="1"/>
  <c r="G1433" i="1" s="1"/>
  <c r="C1433" i="1"/>
  <c r="H1432" i="1"/>
  <c r="D1432" i="1"/>
  <c r="G1432" i="1" s="1"/>
  <c r="C1432" i="1"/>
  <c r="H1431" i="1"/>
  <c r="D1431" i="1"/>
  <c r="G1431" i="1" s="1"/>
  <c r="C1431" i="1"/>
  <c r="H1430" i="1"/>
  <c r="D1430" i="1"/>
  <c r="G1430" i="1" s="1"/>
  <c r="C1430" i="1"/>
  <c r="H1429" i="1"/>
  <c r="D1429" i="1"/>
  <c r="G1429" i="1" s="1"/>
  <c r="C1429" i="1"/>
  <c r="H1428" i="1"/>
  <c r="D1428" i="1"/>
  <c r="G1428" i="1" s="1"/>
  <c r="C1428" i="1"/>
  <c r="H1427" i="1"/>
  <c r="D1427" i="1"/>
  <c r="G1427" i="1" s="1"/>
  <c r="C1427" i="1"/>
  <c r="H1426" i="1"/>
  <c r="D1426" i="1"/>
  <c r="G1426" i="1" s="1"/>
  <c r="C1426" i="1"/>
  <c r="H1425" i="1"/>
  <c r="D1425" i="1"/>
  <c r="G1425" i="1" s="1"/>
  <c r="C1425" i="1"/>
  <c r="H1424" i="1"/>
  <c r="D1424" i="1"/>
  <c r="G1424" i="1" s="1"/>
  <c r="C1424" i="1"/>
  <c r="D1423" i="1"/>
  <c r="H1422" i="1"/>
  <c r="D1422" i="1"/>
  <c r="G1422" i="1" s="1"/>
  <c r="C1422" i="1"/>
  <c r="H1421" i="1"/>
  <c r="D1421" i="1"/>
  <c r="G1421" i="1" s="1"/>
  <c r="C1421" i="1"/>
  <c r="D1420" i="1"/>
  <c r="G1420" i="1" s="1"/>
  <c r="C1420" i="1"/>
  <c r="H1419" i="1"/>
  <c r="D1419" i="1"/>
  <c r="G1419" i="1" s="1"/>
  <c r="C1419" i="1"/>
  <c r="H1418" i="1"/>
  <c r="D1418" i="1"/>
  <c r="G1418" i="1" s="1"/>
  <c r="C1418" i="1"/>
  <c r="H1417" i="1"/>
  <c r="D1417" i="1"/>
  <c r="G1417" i="1" s="1"/>
  <c r="C1417" i="1"/>
  <c r="H1416" i="1"/>
  <c r="D1416" i="1"/>
  <c r="G1416" i="1" s="1"/>
  <c r="C1416" i="1"/>
  <c r="H1415" i="1"/>
  <c r="D1415" i="1"/>
  <c r="G1415" i="1" s="1"/>
  <c r="C1415" i="1"/>
  <c r="H1414" i="1"/>
  <c r="D1414" i="1"/>
  <c r="G1414" i="1" s="1"/>
  <c r="C1414" i="1"/>
  <c r="H1413" i="1"/>
  <c r="D1413" i="1"/>
  <c r="G1413" i="1" s="1"/>
  <c r="C1413" i="1"/>
  <c r="H1412" i="1"/>
  <c r="D1412" i="1"/>
  <c r="G1412" i="1" s="1"/>
  <c r="C1412" i="1"/>
  <c r="D1411" i="1"/>
  <c r="C1411" i="1"/>
  <c r="H1410" i="1"/>
  <c r="D1410" i="1"/>
  <c r="G1410" i="1" s="1"/>
  <c r="C1410" i="1"/>
  <c r="D1409" i="1"/>
  <c r="C1409" i="1"/>
  <c r="H1407" i="1"/>
  <c r="D1407" i="1"/>
  <c r="G1407" i="1" s="1"/>
  <c r="C1407" i="1"/>
  <c r="H1406" i="1"/>
  <c r="D1406" i="1"/>
  <c r="G1406" i="1" s="1"/>
  <c r="C1406" i="1"/>
  <c r="H1405" i="1"/>
  <c r="D1405" i="1"/>
  <c r="G1405" i="1" s="1"/>
  <c r="C1405" i="1"/>
  <c r="H1404" i="1"/>
  <c r="D1404" i="1"/>
  <c r="G1404" i="1" s="1"/>
  <c r="C1404" i="1"/>
  <c r="H1403" i="1"/>
  <c r="D1403" i="1"/>
  <c r="G1403" i="1" s="1"/>
  <c r="C1403" i="1"/>
  <c r="H1402" i="1"/>
  <c r="D1402" i="1"/>
  <c r="G1402" i="1" s="1"/>
  <c r="C1402" i="1"/>
  <c r="H1401" i="1"/>
  <c r="D1401" i="1"/>
  <c r="G1401" i="1" s="1"/>
  <c r="C1401" i="1"/>
  <c r="H1400" i="1"/>
  <c r="D1400" i="1"/>
  <c r="G1400" i="1" s="1"/>
  <c r="C1400" i="1"/>
  <c r="H1399" i="1"/>
  <c r="D1399" i="1"/>
  <c r="G1399" i="1" s="1"/>
  <c r="C1399" i="1"/>
  <c r="H1398" i="1"/>
  <c r="D1398" i="1"/>
  <c r="G1398" i="1" s="1"/>
  <c r="C1398" i="1"/>
  <c r="H1397" i="1"/>
  <c r="D1397" i="1"/>
  <c r="G1397" i="1" s="1"/>
  <c r="C1397" i="1"/>
  <c r="H1396" i="1"/>
  <c r="D1396" i="1"/>
  <c r="G1396" i="1" s="1"/>
  <c r="C1396" i="1"/>
  <c r="H1395" i="1"/>
  <c r="D1395" i="1"/>
  <c r="G1395" i="1" s="1"/>
  <c r="C1395" i="1"/>
  <c r="H1394" i="1"/>
  <c r="D1394" i="1"/>
  <c r="G1394" i="1" s="1"/>
  <c r="C1394" i="1"/>
  <c r="H1393" i="1"/>
  <c r="D1393" i="1"/>
  <c r="G1393" i="1" s="1"/>
  <c r="C1393" i="1"/>
  <c r="H1392" i="1"/>
  <c r="D1392" i="1"/>
  <c r="G1392" i="1" s="1"/>
  <c r="C1392" i="1"/>
  <c r="H1391" i="1"/>
  <c r="D1391" i="1"/>
  <c r="G1391" i="1" s="1"/>
  <c r="C1391" i="1"/>
  <c r="H1390" i="1"/>
  <c r="D1390" i="1"/>
  <c r="G1390" i="1" s="1"/>
  <c r="C1390" i="1"/>
  <c r="H1389" i="1"/>
  <c r="D1389" i="1"/>
  <c r="G1389" i="1" s="1"/>
  <c r="C1389" i="1"/>
  <c r="H1388" i="1"/>
  <c r="D1388" i="1"/>
  <c r="G1388" i="1" s="1"/>
  <c r="C1388" i="1"/>
  <c r="H1387" i="1"/>
  <c r="D1387" i="1"/>
  <c r="G1387" i="1" s="1"/>
  <c r="C1387" i="1"/>
  <c r="H1386" i="1"/>
  <c r="D1386" i="1"/>
  <c r="G1386" i="1" s="1"/>
  <c r="C1386" i="1"/>
  <c r="H1385" i="1"/>
  <c r="D1385" i="1"/>
  <c r="G1385" i="1" s="1"/>
  <c r="C1385" i="1"/>
  <c r="H1384" i="1"/>
  <c r="D1384" i="1"/>
  <c r="G1384" i="1" s="1"/>
  <c r="C1384" i="1"/>
  <c r="H1383" i="1"/>
  <c r="D1383" i="1"/>
  <c r="G1383" i="1" s="1"/>
  <c r="C1383" i="1"/>
  <c r="H1382" i="1"/>
  <c r="D1382" i="1"/>
  <c r="G1382" i="1" s="1"/>
  <c r="C1382" i="1"/>
  <c r="H1381" i="1"/>
  <c r="D1381" i="1"/>
  <c r="G1381" i="1" s="1"/>
  <c r="C1381" i="1"/>
  <c r="H1380" i="1"/>
  <c r="D1380" i="1"/>
  <c r="G1380" i="1" s="1"/>
  <c r="C1380" i="1"/>
  <c r="H1379" i="1"/>
  <c r="D1379" i="1"/>
  <c r="G1379" i="1" s="1"/>
  <c r="C1379" i="1"/>
  <c r="H1378" i="1"/>
  <c r="D1378" i="1"/>
  <c r="G1378" i="1" s="1"/>
  <c r="C1378" i="1"/>
  <c r="H1377" i="1"/>
  <c r="D1377" i="1"/>
  <c r="G1377" i="1" s="1"/>
  <c r="C1377" i="1"/>
  <c r="H1376" i="1"/>
  <c r="D1376" i="1"/>
  <c r="G1376" i="1" s="1"/>
  <c r="C1376" i="1"/>
  <c r="H1375" i="1"/>
  <c r="D1375" i="1"/>
  <c r="G1375" i="1" s="1"/>
  <c r="C1375" i="1"/>
  <c r="H1374" i="1"/>
  <c r="D1374" i="1"/>
  <c r="G1374" i="1" s="1"/>
  <c r="C1374" i="1"/>
  <c r="H1373" i="1"/>
  <c r="D1373" i="1"/>
  <c r="G1373" i="1" s="1"/>
  <c r="C1373" i="1"/>
  <c r="H1372" i="1"/>
  <c r="D1372" i="1"/>
  <c r="G1372" i="1" s="1"/>
  <c r="C1372" i="1"/>
  <c r="H1371" i="1"/>
  <c r="D1371" i="1"/>
  <c r="G1371" i="1" s="1"/>
  <c r="C1371" i="1"/>
  <c r="H1370" i="1"/>
  <c r="D1370" i="1"/>
  <c r="G1370" i="1" s="1"/>
  <c r="C1370" i="1"/>
  <c r="H1369" i="1"/>
  <c r="D1369" i="1"/>
  <c r="G1369" i="1" s="1"/>
  <c r="C1369" i="1"/>
  <c r="H1368" i="1"/>
  <c r="D1368" i="1"/>
  <c r="G1368" i="1" s="1"/>
  <c r="C1368" i="1"/>
  <c r="H1367" i="1"/>
  <c r="D1367" i="1"/>
  <c r="G1367" i="1" s="1"/>
  <c r="C1367" i="1"/>
  <c r="H1366" i="1"/>
  <c r="D1366" i="1"/>
  <c r="G1366" i="1" s="1"/>
  <c r="C1366" i="1"/>
  <c r="H1365" i="1"/>
  <c r="D1365" i="1"/>
  <c r="G1365" i="1" s="1"/>
  <c r="C1365" i="1"/>
  <c r="H1364" i="1"/>
  <c r="D1364" i="1"/>
  <c r="G1364" i="1" s="1"/>
  <c r="C1364" i="1"/>
  <c r="H1363" i="1"/>
  <c r="D1363" i="1"/>
  <c r="G1363" i="1" s="1"/>
  <c r="C1363" i="1"/>
  <c r="H1362" i="1"/>
  <c r="D1362" i="1"/>
  <c r="G1362" i="1" s="1"/>
  <c r="C1362" i="1"/>
  <c r="H1361" i="1"/>
  <c r="D1361" i="1"/>
  <c r="G1361" i="1" s="1"/>
  <c r="C1361" i="1"/>
  <c r="H1360" i="1"/>
  <c r="D1360" i="1"/>
  <c r="G1360" i="1" s="1"/>
  <c r="C1360" i="1"/>
  <c r="H1359" i="1"/>
  <c r="D1359" i="1"/>
  <c r="G1359" i="1" s="1"/>
  <c r="C1359" i="1"/>
  <c r="H1358" i="1"/>
  <c r="D1358" i="1"/>
  <c r="G1358" i="1" s="1"/>
  <c r="C1358" i="1"/>
  <c r="H1357" i="1"/>
  <c r="D1357" i="1"/>
  <c r="G1357" i="1" s="1"/>
  <c r="C1357" i="1"/>
  <c r="H1356" i="1"/>
  <c r="D1356" i="1"/>
  <c r="G1356" i="1" s="1"/>
  <c r="C1356" i="1"/>
  <c r="H1355" i="1"/>
  <c r="D1355" i="1"/>
  <c r="G1355" i="1" s="1"/>
  <c r="C1355" i="1"/>
  <c r="H1354" i="1"/>
  <c r="D1354" i="1"/>
  <c r="G1354" i="1" s="1"/>
  <c r="C1354" i="1"/>
  <c r="H1353" i="1"/>
  <c r="D1353" i="1"/>
  <c r="G1353" i="1" s="1"/>
  <c r="C1353" i="1"/>
  <c r="H1352" i="1"/>
  <c r="D1352" i="1"/>
  <c r="G1352" i="1" s="1"/>
  <c r="C1352" i="1"/>
  <c r="H1351" i="1"/>
  <c r="D1351" i="1"/>
  <c r="G1351" i="1" s="1"/>
  <c r="C1351" i="1"/>
  <c r="H1350" i="1"/>
  <c r="D1350" i="1"/>
  <c r="G1350" i="1" s="1"/>
  <c r="C1350" i="1"/>
  <c r="H1349" i="1"/>
  <c r="D1349" i="1"/>
  <c r="G1349" i="1" s="1"/>
  <c r="C1349" i="1"/>
  <c r="H1348" i="1"/>
  <c r="D1348" i="1"/>
  <c r="G1348" i="1" s="1"/>
  <c r="C1348" i="1"/>
  <c r="H1347" i="1"/>
  <c r="D1347" i="1"/>
  <c r="G1347" i="1" s="1"/>
  <c r="C1347" i="1"/>
  <c r="H1346" i="1"/>
  <c r="D1346" i="1"/>
  <c r="G1346" i="1" s="1"/>
  <c r="C1346" i="1"/>
  <c r="H1345" i="1"/>
  <c r="D1345" i="1"/>
  <c r="G1345" i="1" s="1"/>
  <c r="C1345" i="1"/>
  <c r="H1344" i="1"/>
  <c r="D1344" i="1"/>
  <c r="G1344" i="1" s="1"/>
  <c r="C1344" i="1"/>
  <c r="H1343" i="1"/>
  <c r="D1343" i="1"/>
  <c r="G1343" i="1" s="1"/>
  <c r="C1343" i="1"/>
  <c r="H1342" i="1"/>
  <c r="D1342" i="1"/>
  <c r="G1342" i="1" s="1"/>
  <c r="C1342" i="1"/>
  <c r="H1341" i="1"/>
  <c r="D1341" i="1"/>
  <c r="G1341" i="1" s="1"/>
  <c r="C1341" i="1"/>
  <c r="H1340" i="1"/>
  <c r="D1340" i="1"/>
  <c r="G1340" i="1" s="1"/>
  <c r="C1340" i="1"/>
  <c r="H1339" i="1"/>
  <c r="D1339" i="1"/>
  <c r="G1339" i="1" s="1"/>
  <c r="C1339" i="1"/>
  <c r="H1338" i="1"/>
  <c r="D1338" i="1"/>
  <c r="G1338" i="1" s="1"/>
  <c r="C1338" i="1"/>
  <c r="H1337" i="1"/>
  <c r="D1337" i="1"/>
  <c r="G1337" i="1" s="1"/>
  <c r="C1337" i="1"/>
  <c r="H1336" i="1"/>
  <c r="D1336" i="1"/>
  <c r="G1336" i="1" s="1"/>
  <c r="C1336" i="1"/>
  <c r="H1335" i="1"/>
  <c r="D1335" i="1"/>
  <c r="G1335" i="1" s="1"/>
  <c r="C1335" i="1"/>
  <c r="H1334" i="1"/>
  <c r="D1334" i="1"/>
  <c r="G1334" i="1" s="1"/>
  <c r="C1334" i="1"/>
  <c r="H1333" i="1"/>
  <c r="D1333" i="1"/>
  <c r="G1333" i="1" s="1"/>
  <c r="C1333" i="1"/>
  <c r="H1332" i="1"/>
  <c r="D1332" i="1"/>
  <c r="G1332" i="1" s="1"/>
  <c r="C1332" i="1"/>
  <c r="H1331" i="1"/>
  <c r="D1331" i="1"/>
  <c r="G1331" i="1" s="1"/>
  <c r="C1331" i="1"/>
  <c r="H1330" i="1"/>
  <c r="D1330" i="1"/>
  <c r="G1330" i="1" s="1"/>
  <c r="C1330" i="1"/>
  <c r="H1328" i="1"/>
  <c r="D1328" i="1"/>
  <c r="G1328" i="1" s="1"/>
  <c r="C1328" i="1"/>
  <c r="H1327" i="1"/>
  <c r="D1327" i="1"/>
  <c r="G1327" i="1" s="1"/>
  <c r="C1327" i="1"/>
  <c r="H1326" i="1"/>
  <c r="D1326" i="1"/>
  <c r="G1326" i="1" s="1"/>
  <c r="C1326" i="1"/>
  <c r="H1325" i="1"/>
  <c r="D1325" i="1"/>
  <c r="G1325" i="1" s="1"/>
  <c r="C1325" i="1"/>
  <c r="D1324" i="1"/>
  <c r="G1324" i="1" s="1"/>
  <c r="C1324" i="1"/>
  <c r="D1323" i="1"/>
  <c r="G1323" i="1" s="1"/>
  <c r="C1323" i="1"/>
  <c r="D1322" i="1"/>
  <c r="G1322" i="1" s="1"/>
  <c r="C1322" i="1"/>
  <c r="H1321" i="1"/>
  <c r="D1321" i="1"/>
  <c r="G1321" i="1" s="1"/>
  <c r="C1321" i="1"/>
  <c r="D1320" i="1"/>
  <c r="G1320" i="1" s="1"/>
  <c r="C1320" i="1"/>
  <c r="D1319" i="1"/>
  <c r="G1319" i="1" s="1"/>
  <c r="C1319" i="1"/>
  <c r="D1318" i="1"/>
  <c r="G1318" i="1" s="1"/>
  <c r="C1318" i="1"/>
  <c r="H1317" i="1"/>
  <c r="D1317" i="1"/>
  <c r="G1317" i="1" s="1"/>
  <c r="C1317" i="1"/>
  <c r="D1316" i="1"/>
  <c r="G1316" i="1" s="1"/>
  <c r="C1316" i="1"/>
  <c r="D1315" i="1"/>
  <c r="G1315" i="1" s="1"/>
  <c r="C1315" i="1"/>
  <c r="D1314" i="1"/>
  <c r="G1314" i="1" s="1"/>
  <c r="C1314" i="1"/>
  <c r="H1313" i="1"/>
  <c r="D1313" i="1"/>
  <c r="G1313" i="1" s="1"/>
  <c r="C1313" i="1"/>
  <c r="D1312" i="1"/>
  <c r="G1312" i="1" s="1"/>
  <c r="C1312" i="1"/>
  <c r="H1311" i="1"/>
  <c r="D1311" i="1"/>
  <c r="G1311" i="1" s="1"/>
  <c r="C1311" i="1"/>
  <c r="D1310" i="1"/>
  <c r="G1310" i="1" s="1"/>
  <c r="C1310" i="1"/>
  <c r="H1309" i="1"/>
  <c r="D1309" i="1"/>
  <c r="G1309" i="1" s="1"/>
  <c r="C1309" i="1"/>
  <c r="D1308" i="1"/>
  <c r="G1308" i="1" s="1"/>
  <c r="C1308" i="1"/>
  <c r="H1307" i="1"/>
  <c r="D1307" i="1"/>
  <c r="G1307" i="1" s="1"/>
  <c r="C1307" i="1"/>
  <c r="D1306" i="1"/>
  <c r="G1306" i="1" s="1"/>
  <c r="C1306" i="1"/>
  <c r="H1305" i="1"/>
  <c r="D1305" i="1"/>
  <c r="G1305" i="1" s="1"/>
  <c r="C1305" i="1"/>
  <c r="D1304" i="1"/>
  <c r="G1304" i="1" s="1"/>
  <c r="C1304" i="1"/>
  <c r="H1303" i="1"/>
  <c r="D1303" i="1"/>
  <c r="G1303" i="1" s="1"/>
  <c r="C1303" i="1"/>
  <c r="D1302" i="1"/>
  <c r="G1302" i="1" s="1"/>
  <c r="C1302" i="1"/>
  <c r="H1301" i="1"/>
  <c r="D1301" i="1"/>
  <c r="G1301" i="1" s="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D1278" i="1"/>
  <c r="C1278" i="1"/>
  <c r="H1277" i="1"/>
  <c r="G1277" i="1"/>
  <c r="D1277" i="1"/>
  <c r="C1277" i="1"/>
  <c r="H1276" i="1"/>
  <c r="G1276" i="1"/>
  <c r="D1276" i="1"/>
  <c r="C1276" i="1"/>
  <c r="D1275" i="1"/>
  <c r="H1275" i="1" s="1"/>
  <c r="C1275" i="1"/>
  <c r="D1274" i="1"/>
  <c r="C1274" i="1"/>
  <c r="H1274" i="1" s="1"/>
  <c r="H1273" i="1"/>
  <c r="G1273" i="1"/>
  <c r="D1273" i="1"/>
  <c r="C1273" i="1"/>
  <c r="H1272" i="1"/>
  <c r="G1272" i="1"/>
  <c r="D1272" i="1"/>
  <c r="C1272" i="1"/>
  <c r="D1271" i="1"/>
  <c r="C1271" i="1"/>
  <c r="H1271" i="1" s="1"/>
  <c r="H1270" i="1"/>
  <c r="G1270" i="1"/>
  <c r="D1270" i="1"/>
  <c r="C1270" i="1"/>
  <c r="H1269" i="1"/>
  <c r="G1269" i="1"/>
  <c r="D1269" i="1"/>
  <c r="C1269" i="1"/>
  <c r="H1268" i="1"/>
  <c r="G1268" i="1"/>
  <c r="D1268" i="1"/>
  <c r="C1268" i="1"/>
  <c r="H1267" i="1"/>
  <c r="G1267" i="1"/>
  <c r="D1267" i="1"/>
  <c r="C1267" i="1"/>
  <c r="H1266" i="1"/>
  <c r="D1266" i="1"/>
  <c r="C1266" i="1"/>
  <c r="D1265" i="1"/>
  <c r="C1265" i="1"/>
  <c r="H1265" i="1" s="1"/>
  <c r="D1264" i="1"/>
  <c r="C1264" i="1"/>
  <c r="D1263" i="1"/>
  <c r="C1263" i="1"/>
  <c r="D1262" i="1"/>
  <c r="C1262" i="1"/>
  <c r="H1262" i="1" s="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D1245" i="1"/>
  <c r="G1245" i="1" s="1"/>
  <c r="C1245" i="1"/>
  <c r="D1244" i="1"/>
  <c r="C1244" i="1"/>
  <c r="H1243" i="1"/>
  <c r="G1243" i="1"/>
  <c r="D1243" i="1"/>
  <c r="C1243" i="1"/>
  <c r="H1242" i="1"/>
  <c r="G1242" i="1"/>
  <c r="D1242" i="1"/>
  <c r="C1242" i="1"/>
  <c r="D1241" i="1"/>
  <c r="H1241" i="1" s="1"/>
  <c r="C1241" i="1"/>
  <c r="D1240" i="1"/>
  <c r="C1240" i="1"/>
  <c r="H1240" i="1" s="1"/>
  <c r="H1239" i="1"/>
  <c r="G1239" i="1"/>
  <c r="D1239" i="1"/>
  <c r="C1239" i="1"/>
  <c r="H1238" i="1"/>
  <c r="G1238" i="1"/>
  <c r="D1238" i="1"/>
  <c r="C1238" i="1"/>
  <c r="D1237" i="1"/>
  <c r="C1237" i="1"/>
  <c r="D1236" i="1"/>
  <c r="C1236" i="1"/>
  <c r="H1234" i="1"/>
  <c r="G1234" i="1"/>
  <c r="D1234" i="1"/>
  <c r="C1234" i="1"/>
  <c r="H1233" i="1"/>
  <c r="G1233" i="1"/>
  <c r="D1233" i="1"/>
  <c r="C1233" i="1"/>
  <c r="D1232" i="1"/>
  <c r="C1232" i="1"/>
  <c r="H1231" i="1"/>
  <c r="G1231" i="1"/>
  <c r="D1231" i="1"/>
  <c r="C1231" i="1"/>
  <c r="H1230" i="1"/>
  <c r="G1230" i="1"/>
  <c r="D1230" i="1"/>
  <c r="C1230" i="1"/>
  <c r="H1229" i="1"/>
  <c r="G1229" i="1"/>
  <c r="D1229" i="1"/>
  <c r="C1229" i="1"/>
  <c r="D1228" i="1"/>
  <c r="C1228" i="1"/>
  <c r="C1227" i="1"/>
  <c r="H1226" i="1"/>
  <c r="G1226" i="1"/>
  <c r="D1226" i="1"/>
  <c r="C1226" i="1"/>
  <c r="H1225" i="1"/>
  <c r="G1225" i="1"/>
  <c r="D1225" i="1"/>
  <c r="C1225" i="1"/>
  <c r="D1224" i="1"/>
  <c r="C1224" i="1"/>
  <c r="C1223" i="1"/>
  <c r="H1221" i="1"/>
  <c r="G1221" i="1"/>
  <c r="D1221" i="1"/>
  <c r="C1221" i="1"/>
  <c r="H1220" i="1"/>
  <c r="G1220" i="1"/>
  <c r="D1220" i="1"/>
  <c r="C1220" i="1"/>
  <c r="H1219" i="1"/>
  <c r="G1219" i="1"/>
  <c r="D1219" i="1"/>
  <c r="C1219" i="1"/>
  <c r="D1218" i="1"/>
  <c r="C1218" i="1"/>
  <c r="H1218" i="1" s="1"/>
  <c r="D1217" i="1"/>
  <c r="C1217" i="1"/>
  <c r="C1216" i="1"/>
  <c r="D1213" i="1"/>
  <c r="H1213" i="1" s="1"/>
  <c r="C1213" i="1"/>
  <c r="D1212" i="1"/>
  <c r="H1212" i="1" s="1"/>
  <c r="C1212" i="1"/>
  <c r="D1211" i="1"/>
  <c r="H1211" i="1" s="1"/>
  <c r="C1211" i="1"/>
  <c r="D1210" i="1"/>
  <c r="H1210" i="1" s="1"/>
  <c r="C1210" i="1"/>
  <c r="D1209" i="1"/>
  <c r="H1209" i="1" s="1"/>
  <c r="C1209" i="1"/>
  <c r="D1208" i="1"/>
  <c r="H1208" i="1" s="1"/>
  <c r="C1208" i="1"/>
  <c r="D1207" i="1"/>
  <c r="H1207" i="1" s="1"/>
  <c r="C1207" i="1"/>
  <c r="D1206" i="1"/>
  <c r="H1206" i="1" s="1"/>
  <c r="C1206" i="1"/>
  <c r="D1205" i="1"/>
  <c r="H1205" i="1" s="1"/>
  <c r="C1205" i="1"/>
  <c r="D1204" i="1"/>
  <c r="H1204" i="1" s="1"/>
  <c r="C1204" i="1"/>
  <c r="D1203" i="1"/>
  <c r="H1203" i="1" s="1"/>
  <c r="C1203" i="1"/>
  <c r="D1202" i="1"/>
  <c r="H1202" i="1" s="1"/>
  <c r="C1202" i="1"/>
  <c r="D1201" i="1"/>
  <c r="H1201" i="1" s="1"/>
  <c r="C1201" i="1"/>
  <c r="D1200" i="1"/>
  <c r="H1200" i="1" s="1"/>
  <c r="C1200" i="1"/>
  <c r="D1199" i="1"/>
  <c r="H1199" i="1" s="1"/>
  <c r="C1199" i="1"/>
  <c r="D1198" i="1"/>
  <c r="H1198" i="1" s="1"/>
  <c r="C1198" i="1"/>
  <c r="D1197" i="1"/>
  <c r="H1197" i="1" s="1"/>
  <c r="C1197" i="1"/>
  <c r="D1196" i="1"/>
  <c r="H1196" i="1" s="1"/>
  <c r="C1196" i="1"/>
  <c r="D1195" i="1"/>
  <c r="H1195" i="1" s="1"/>
  <c r="C1195" i="1"/>
  <c r="D1194" i="1"/>
  <c r="H1194" i="1" s="1"/>
  <c r="C1194" i="1"/>
  <c r="D1193" i="1"/>
  <c r="H1193" i="1" s="1"/>
  <c r="C1193" i="1"/>
  <c r="D1192" i="1"/>
  <c r="H1192" i="1" s="1"/>
  <c r="C1192" i="1"/>
  <c r="D1191" i="1"/>
  <c r="H1191" i="1" s="1"/>
  <c r="C1191" i="1"/>
  <c r="D1190" i="1"/>
  <c r="H1190" i="1" s="1"/>
  <c r="C1190" i="1"/>
  <c r="D1189" i="1"/>
  <c r="H1189" i="1" s="1"/>
  <c r="C1189" i="1"/>
  <c r="D1188" i="1"/>
  <c r="H1188" i="1" s="1"/>
  <c r="C1188" i="1"/>
  <c r="D1187" i="1"/>
  <c r="H1187" i="1" s="1"/>
  <c r="C1187" i="1"/>
  <c r="D1186" i="1"/>
  <c r="H1186" i="1" s="1"/>
  <c r="C1186" i="1"/>
  <c r="D1185" i="1"/>
  <c r="H1185" i="1" s="1"/>
  <c r="C1185" i="1"/>
  <c r="D1184" i="1"/>
  <c r="H1184" i="1" s="1"/>
  <c r="C1184" i="1"/>
  <c r="D1183"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D1167" i="1"/>
  <c r="D1166" i="1"/>
  <c r="C1166" i="1"/>
  <c r="D1165" i="1"/>
  <c r="C1165" i="1"/>
  <c r="H1164" i="1"/>
  <c r="G1164" i="1"/>
  <c r="D1164" i="1"/>
  <c r="C1164" i="1"/>
  <c r="D1163" i="1"/>
  <c r="G1163" i="1" s="1"/>
  <c r="C1163" i="1"/>
  <c r="H1162" i="1"/>
  <c r="G1162" i="1"/>
  <c r="D1162" i="1"/>
  <c r="C1162" i="1"/>
  <c r="H1161" i="1"/>
  <c r="G1161" i="1"/>
  <c r="D1161" i="1"/>
  <c r="C1161" i="1"/>
  <c r="D1160" i="1"/>
  <c r="G1160" i="1" s="1"/>
  <c r="C1160" i="1"/>
  <c r="H1159" i="1"/>
  <c r="G1159" i="1"/>
  <c r="D1159" i="1"/>
  <c r="C1159" i="1"/>
  <c r="H1158" i="1"/>
  <c r="G1158" i="1"/>
  <c r="D1158" i="1"/>
  <c r="C1158" i="1"/>
  <c r="D1157" i="1"/>
  <c r="C1157" i="1"/>
  <c r="D1156" i="1"/>
  <c r="C1156" i="1"/>
  <c r="D1155" i="1"/>
  <c r="C1155" i="1"/>
  <c r="H1155" i="1" s="1"/>
  <c r="D1151" i="1"/>
  <c r="C1151" i="1"/>
  <c r="H1151" i="1" s="1"/>
  <c r="H1150" i="1"/>
  <c r="G1150" i="1"/>
  <c r="D1150" i="1"/>
  <c r="C1150" i="1"/>
  <c r="H1149" i="1"/>
  <c r="G1149" i="1"/>
  <c r="D1149" i="1"/>
  <c r="C1149" i="1"/>
  <c r="D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D1141" i="1"/>
  <c r="C1141" i="1"/>
  <c r="D1140" i="1"/>
  <c r="C1140" i="1"/>
  <c r="G1140" i="1" s="1"/>
  <c r="D1139" i="1"/>
  <c r="G1139" i="1" s="1"/>
  <c r="C1139" i="1"/>
  <c r="D1138" i="1"/>
  <c r="H1138" i="1" s="1"/>
  <c r="C1138"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D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C1065" i="1"/>
  <c r="D1064" i="1"/>
  <c r="C1064" i="1"/>
  <c r="H1064" i="1" s="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D1056" i="1"/>
  <c r="H1055" i="1"/>
  <c r="G1055" i="1"/>
  <c r="D1055" i="1"/>
  <c r="C1055" i="1"/>
  <c r="H1054" i="1"/>
  <c r="G1054" i="1"/>
  <c r="D1054" i="1"/>
  <c r="C1054" i="1"/>
  <c r="H1053" i="1"/>
  <c r="G1053" i="1"/>
  <c r="D1053" i="1"/>
  <c r="C1053" i="1"/>
  <c r="D1052" i="1"/>
  <c r="C1052" i="1"/>
  <c r="H1052" i="1" s="1"/>
  <c r="H1051" i="1"/>
  <c r="G1051" i="1"/>
  <c r="D1051" i="1"/>
  <c r="C1051" i="1"/>
  <c r="H1050" i="1"/>
  <c r="D1050" i="1"/>
  <c r="C1050" i="1"/>
  <c r="H1049" i="1"/>
  <c r="G1049" i="1"/>
  <c r="D1049" i="1"/>
  <c r="C1049" i="1"/>
  <c r="D1048" i="1"/>
  <c r="D1047"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D1033" i="1"/>
  <c r="C1033" i="1"/>
  <c r="H1033" i="1" s="1"/>
  <c r="D1032" i="1"/>
  <c r="C1032" i="1"/>
  <c r="H1031" i="1"/>
  <c r="G1031" i="1"/>
  <c r="D1031" i="1"/>
  <c r="C1031" i="1"/>
  <c r="D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D1018" i="1"/>
  <c r="H1018" i="1" s="1"/>
  <c r="C1018" i="1"/>
  <c r="H1017" i="1"/>
  <c r="G1017" i="1"/>
  <c r="D1017" i="1"/>
  <c r="C1017" i="1"/>
  <c r="H1016" i="1"/>
  <c r="G1016" i="1"/>
  <c r="D1016" i="1"/>
  <c r="C1016" i="1"/>
  <c r="H1015" i="1"/>
  <c r="G1015" i="1"/>
  <c r="D1015" i="1"/>
  <c r="C1015" i="1"/>
  <c r="D1014" i="1"/>
  <c r="C1014" i="1"/>
  <c r="H1014" i="1" s="1"/>
  <c r="D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D1006" i="1"/>
  <c r="C1006" i="1"/>
  <c r="H1006" i="1" s="1"/>
  <c r="H1005" i="1"/>
  <c r="G1005" i="1"/>
  <c r="D1005" i="1"/>
  <c r="C1005" i="1"/>
  <c r="D1004" i="1"/>
  <c r="G1004" i="1" s="1"/>
  <c r="C1004" i="1"/>
  <c r="D1003" i="1"/>
  <c r="C1003" i="1"/>
  <c r="H1003" i="1" s="1"/>
  <c r="H1002" i="1"/>
  <c r="G1002" i="1"/>
  <c r="D1002" i="1"/>
  <c r="C1002" i="1"/>
  <c r="H1001" i="1"/>
  <c r="G1001" i="1"/>
  <c r="D1001" i="1"/>
  <c r="C1001" i="1"/>
  <c r="H1000" i="1"/>
  <c r="G1000" i="1"/>
  <c r="D1000" i="1"/>
  <c r="C1000" i="1"/>
  <c r="H999" i="1"/>
  <c r="G999" i="1"/>
  <c r="D999" i="1"/>
  <c r="C999" i="1"/>
  <c r="D998" i="1"/>
  <c r="G998" i="1" s="1"/>
  <c r="C998" i="1"/>
  <c r="H996" i="1"/>
  <c r="G996" i="1"/>
  <c r="D996" i="1"/>
  <c r="C996" i="1"/>
  <c r="H995" i="1"/>
  <c r="G995" i="1"/>
  <c r="D995" i="1"/>
  <c r="C995" i="1"/>
  <c r="H994" i="1"/>
  <c r="G994" i="1"/>
  <c r="D994" i="1"/>
  <c r="C994" i="1"/>
  <c r="D993" i="1"/>
  <c r="C993" i="1"/>
  <c r="H993" i="1" s="1"/>
  <c r="H992" i="1"/>
  <c r="G992" i="1"/>
  <c r="D992" i="1"/>
  <c r="C992" i="1"/>
  <c r="H989" i="1"/>
  <c r="G989" i="1"/>
  <c r="D989" i="1"/>
  <c r="C989" i="1"/>
  <c r="H988" i="1"/>
  <c r="G988" i="1"/>
  <c r="D988" i="1"/>
  <c r="C988" i="1"/>
  <c r="H987" i="1"/>
  <c r="G987" i="1"/>
  <c r="D987" i="1"/>
  <c r="C987" i="1"/>
  <c r="H986" i="1"/>
  <c r="G986" i="1"/>
  <c r="D986" i="1"/>
  <c r="C986"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D821" i="1"/>
  <c r="H821" i="1" s="1"/>
  <c r="C821" i="1"/>
  <c r="H820" i="1"/>
  <c r="G820" i="1"/>
  <c r="D820" i="1"/>
  <c r="C820" i="1"/>
  <c r="H819" i="1"/>
  <c r="G819" i="1"/>
  <c r="D819" i="1"/>
  <c r="C819" i="1"/>
  <c r="H818" i="1"/>
  <c r="G818" i="1"/>
  <c r="D818" i="1"/>
  <c r="C818" i="1"/>
  <c r="D817" i="1"/>
  <c r="H817" i="1" s="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D719" i="1"/>
  <c r="H719" i="1" s="1"/>
  <c r="C719" i="1"/>
  <c r="H718" i="1"/>
  <c r="G718" i="1"/>
  <c r="D718" i="1"/>
  <c r="C718" i="1"/>
  <c r="H717" i="1"/>
  <c r="G717" i="1"/>
  <c r="D717" i="1"/>
  <c r="C717" i="1"/>
  <c r="H716" i="1"/>
  <c r="G716" i="1"/>
  <c r="D716" i="1"/>
  <c r="C716" i="1"/>
  <c r="D715" i="1"/>
  <c r="H715" i="1" s="1"/>
  <c r="C715" i="1"/>
  <c r="D714" i="1"/>
  <c r="H714" i="1" s="1"/>
  <c r="C714" i="1"/>
  <c r="D713" i="1"/>
  <c r="H713" i="1" s="1"/>
  <c r="C713" i="1"/>
  <c r="H712" i="1"/>
  <c r="G712" i="1"/>
  <c r="D712" i="1"/>
  <c r="C712" i="1"/>
  <c r="D711" i="1"/>
  <c r="H711" i="1" s="1"/>
  <c r="C711" i="1"/>
  <c r="D710" i="1"/>
  <c r="H710" i="1" s="1"/>
  <c r="C710" i="1"/>
  <c r="D709" i="1"/>
  <c r="H709" i="1" s="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D649" i="1"/>
  <c r="H649" i="1" s="1"/>
  <c r="C649" i="1"/>
  <c r="H648" i="1"/>
  <c r="G648" i="1"/>
  <c r="D648" i="1"/>
  <c r="C648" i="1"/>
  <c r="D647" i="1"/>
  <c r="G647" i="1" s="1"/>
  <c r="C647" i="1"/>
  <c r="H646" i="1"/>
  <c r="G646" i="1"/>
  <c r="D646" i="1"/>
  <c r="C646" i="1"/>
  <c r="C645" i="1"/>
  <c r="D644" i="1"/>
  <c r="C644" i="1"/>
  <c r="D643" i="1"/>
  <c r="G643" i="1" s="1"/>
  <c r="C643" i="1"/>
  <c r="D642" i="1"/>
  <c r="H642" i="1" s="1"/>
  <c r="C642" i="1"/>
  <c r="D641" i="1"/>
  <c r="H641" i="1" s="1"/>
  <c r="C641" i="1"/>
  <c r="C638" i="1"/>
  <c r="D632" i="1"/>
  <c r="H632" i="1" s="1"/>
  <c r="C632" i="1"/>
  <c r="D631" i="1"/>
  <c r="H631" i="1" s="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D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D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D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D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D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D415" i="1"/>
  <c r="C413" i="1"/>
  <c r="C412" i="1"/>
  <c r="D411" i="1"/>
  <c r="H411" i="1" s="1"/>
  <c r="C411" i="1"/>
  <c r="H406" i="1"/>
  <c r="D406" i="1"/>
  <c r="G406" i="1" s="1"/>
  <c r="C406" i="1"/>
  <c r="D405" i="1"/>
  <c r="H405" i="1" s="1"/>
  <c r="C405" i="1"/>
  <c r="D404" i="1"/>
  <c r="H404" i="1" s="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D379" i="1"/>
  <c r="H379" i="1" s="1"/>
  <c r="C379"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D371" i="1"/>
  <c r="H371" i="1" s="1"/>
  <c r="C371" i="1"/>
  <c r="D370" i="1"/>
  <c r="H370" i="1" s="1"/>
  <c r="C370" i="1"/>
  <c r="H369" i="1"/>
  <c r="G369" i="1"/>
  <c r="D369" i="1"/>
  <c r="C369" i="1"/>
  <c r="H368" i="1"/>
  <c r="G368" i="1"/>
  <c r="D368" i="1"/>
  <c r="C368" i="1"/>
  <c r="H367" i="1"/>
  <c r="G367" i="1"/>
  <c r="D367" i="1"/>
  <c r="C367" i="1"/>
  <c r="H366" i="1"/>
  <c r="G366" i="1"/>
  <c r="D366" i="1"/>
  <c r="C366" i="1"/>
  <c r="G365" i="1"/>
  <c r="D365" i="1"/>
  <c r="H365" i="1" s="1"/>
  <c r="C365" i="1"/>
  <c r="D364" i="1"/>
  <c r="H364" i="1" s="1"/>
  <c r="C364" i="1"/>
  <c r="H363" i="1"/>
  <c r="G363" i="1"/>
  <c r="D363" i="1"/>
  <c r="C363" i="1"/>
  <c r="H362" i="1"/>
  <c r="G362" i="1"/>
  <c r="D362" i="1"/>
  <c r="C362" i="1"/>
  <c r="H361" i="1"/>
  <c r="G361" i="1"/>
  <c r="D361" i="1"/>
  <c r="C361" i="1"/>
  <c r="H360" i="1"/>
  <c r="G360" i="1"/>
  <c r="D360" i="1"/>
  <c r="C360" i="1"/>
  <c r="H359" i="1"/>
  <c r="G359" i="1"/>
  <c r="D359" i="1"/>
  <c r="C359"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D346"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C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D294" i="1"/>
  <c r="H292" i="1"/>
  <c r="G292" i="1"/>
  <c r="D292" i="1"/>
  <c r="C292" i="1"/>
  <c r="D291" i="1"/>
  <c r="H291" i="1" s="1"/>
  <c r="C291" i="1"/>
  <c r="H290" i="1"/>
  <c r="D290" i="1"/>
  <c r="G290" i="1" s="1"/>
  <c r="C290" i="1"/>
  <c r="D289" i="1"/>
  <c r="H289" i="1" s="1"/>
  <c r="C289" i="1"/>
  <c r="D288" i="1"/>
  <c r="G288" i="1" s="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D262" i="1"/>
  <c r="G262" i="1" s="1"/>
  <c r="C262" i="1"/>
  <c r="H261" i="1"/>
  <c r="G261" i="1"/>
  <c r="D261" i="1"/>
  <c r="C261" i="1"/>
  <c r="D260" i="1"/>
  <c r="H260" i="1" s="1"/>
  <c r="C260" i="1"/>
  <c r="H258" i="1"/>
  <c r="G258" i="1"/>
  <c r="D258" i="1"/>
  <c r="C258" i="1"/>
  <c r="D257" i="1"/>
  <c r="H257" i="1" s="1"/>
  <c r="C257" i="1"/>
  <c r="H256" i="1"/>
  <c r="G256" i="1"/>
  <c r="D256" i="1"/>
  <c r="C256" i="1"/>
  <c r="D255" i="1"/>
  <c r="H255" i="1" s="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D248" i="1"/>
  <c r="H248" i="1" s="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D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D211" i="1"/>
  <c r="H210" i="1"/>
  <c r="G210" i="1"/>
  <c r="D210" i="1"/>
  <c r="C210" i="1"/>
  <c r="D209" i="1"/>
  <c r="H209" i="1" s="1"/>
  <c r="C209" i="1"/>
  <c r="H208" i="1"/>
  <c r="G208" i="1"/>
  <c r="D208" i="1"/>
  <c r="C208" i="1"/>
  <c r="D207" i="1"/>
  <c r="H207" i="1" s="1"/>
  <c r="C207" i="1"/>
  <c r="D206" i="1"/>
  <c r="H206" i="1" s="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H191" i="1"/>
  <c r="D191" i="1"/>
  <c r="G191" i="1" s="1"/>
  <c r="C191" i="1"/>
  <c r="D190" i="1"/>
  <c r="G190" i="1" s="1"/>
  <c r="C190" i="1"/>
  <c r="D189" i="1"/>
  <c r="G189" i="1" s="1"/>
  <c r="C189" i="1"/>
  <c r="D188" i="1"/>
  <c r="H188" i="1" s="1"/>
  <c r="C188" i="1"/>
  <c r="H187" i="1"/>
  <c r="D187" i="1"/>
  <c r="G187" i="1" s="1"/>
  <c r="C187" i="1"/>
  <c r="H186" i="1"/>
  <c r="D186" i="1"/>
  <c r="G186" i="1" s="1"/>
  <c r="C186" i="1"/>
  <c r="D185" i="1"/>
  <c r="H185" i="1" s="1"/>
  <c r="C185" i="1"/>
  <c r="C184" i="1"/>
  <c r="H183" i="1"/>
  <c r="G183" i="1"/>
  <c r="D183" i="1"/>
  <c r="C183" i="1"/>
  <c r="D182" i="1"/>
  <c r="H182" i="1" s="1"/>
  <c r="C182" i="1"/>
  <c r="D181" i="1"/>
  <c r="H181" i="1" s="1"/>
  <c r="C181" i="1"/>
  <c r="D180" i="1"/>
  <c r="H180" i="1" s="1"/>
  <c r="C180" i="1"/>
  <c r="D179" i="1"/>
  <c r="H179" i="1" s="1"/>
  <c r="C179" i="1"/>
  <c r="D178" i="1"/>
  <c r="H178" i="1" s="1"/>
  <c r="C178" i="1"/>
  <c r="D177" i="1"/>
  <c r="H177" i="1" s="1"/>
  <c r="C177" i="1"/>
  <c r="D176" i="1"/>
  <c r="H176" i="1" s="1"/>
  <c r="C176" i="1"/>
  <c r="D175" i="1"/>
  <c r="H175" i="1" s="1"/>
  <c r="C175" i="1"/>
  <c r="D174" i="1"/>
  <c r="H174" i="1" s="1"/>
  <c r="C174" i="1"/>
  <c r="C173" i="1"/>
  <c r="D172" i="1"/>
  <c r="H172" i="1" s="1"/>
  <c r="C172" i="1"/>
  <c r="H171" i="1"/>
  <c r="G171" i="1"/>
  <c r="D171" i="1"/>
  <c r="C171" i="1"/>
  <c r="H170" i="1"/>
  <c r="G170" i="1"/>
  <c r="D170" i="1"/>
  <c r="C170" i="1"/>
  <c r="D169" i="1"/>
  <c r="H169" i="1" s="1"/>
  <c r="C169" i="1"/>
  <c r="H168" i="1"/>
  <c r="G168" i="1"/>
  <c r="D168" i="1"/>
  <c r="C168" i="1"/>
  <c r="D167" i="1"/>
  <c r="H167" i="1" s="1"/>
  <c r="C167" i="1"/>
  <c r="D166" i="1"/>
  <c r="H166" i="1" s="1"/>
  <c r="C166" i="1"/>
  <c r="C165" i="1"/>
  <c r="H164" i="1"/>
  <c r="G164" i="1"/>
  <c r="D164" i="1"/>
  <c r="C164" i="1"/>
  <c r="H163" i="1"/>
  <c r="D163" i="1"/>
  <c r="G163" i="1" s="1"/>
  <c r="C163" i="1"/>
  <c r="D162" i="1"/>
  <c r="H162" i="1" s="1"/>
  <c r="C162" i="1"/>
  <c r="D161" i="1"/>
  <c r="H161" i="1" s="1"/>
  <c r="C161" i="1"/>
  <c r="D160" i="1"/>
  <c r="H160" i="1" s="1"/>
  <c r="C160" i="1"/>
  <c r="D158" i="1"/>
  <c r="H158" i="1" s="1"/>
  <c r="C158" i="1"/>
  <c r="D157" i="1"/>
  <c r="H157" i="1" s="1"/>
  <c r="C157" i="1"/>
  <c r="H156" i="1"/>
  <c r="G156" i="1"/>
  <c r="D156" i="1"/>
  <c r="C156" i="1"/>
  <c r="D155" i="1"/>
  <c r="H155" i="1" s="1"/>
  <c r="C155" i="1"/>
  <c r="H154" i="1"/>
  <c r="G154" i="1"/>
  <c r="D154" i="1"/>
  <c r="C154" i="1"/>
  <c r="D153" i="1"/>
  <c r="G153" i="1" s="1"/>
  <c r="C153" i="1"/>
  <c r="D152" i="1"/>
  <c r="H152" i="1" s="1"/>
  <c r="C152" i="1"/>
  <c r="H151" i="1"/>
  <c r="G151" i="1"/>
  <c r="D151" i="1"/>
  <c r="C151" i="1"/>
  <c r="D150" i="1"/>
  <c r="H150" i="1" s="1"/>
  <c r="C150" i="1"/>
  <c r="C149"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D132" i="1"/>
  <c r="H132" i="1" s="1"/>
  <c r="C132" i="1"/>
  <c r="D131" i="1"/>
  <c r="H131" i="1" s="1"/>
  <c r="C131" i="1"/>
  <c r="C130" i="1"/>
  <c r="H128" i="1"/>
  <c r="G128" i="1"/>
  <c r="D128" i="1"/>
  <c r="C128" i="1"/>
  <c r="H127" i="1"/>
  <c r="G127" i="1"/>
  <c r="D127" i="1"/>
  <c r="C127" i="1"/>
  <c r="H126" i="1"/>
  <c r="G126" i="1"/>
  <c r="D126" i="1"/>
  <c r="C126" i="1"/>
  <c r="H125" i="1"/>
  <c r="D125" i="1"/>
  <c r="G125" i="1" s="1"/>
  <c r="C125" i="1"/>
  <c r="D124" i="1"/>
  <c r="G124" i="1" s="1"/>
  <c r="C124" i="1"/>
  <c r="D123" i="1"/>
  <c r="H123" i="1" s="1"/>
  <c r="C123" i="1"/>
  <c r="D122" i="1"/>
  <c r="G122" i="1" s="1"/>
  <c r="C122" i="1"/>
  <c r="D121" i="1"/>
  <c r="G121" i="1" s="1"/>
  <c r="C121" i="1"/>
  <c r="H119" i="1"/>
  <c r="G119" i="1"/>
  <c r="D119" i="1"/>
  <c r="C119" i="1"/>
  <c r="H118" i="1"/>
  <c r="G118" i="1"/>
  <c r="D118" i="1"/>
  <c r="C118" i="1"/>
  <c r="H117" i="1"/>
  <c r="G117" i="1"/>
  <c r="D117" i="1"/>
  <c r="C117" i="1"/>
  <c r="H116" i="1"/>
  <c r="G116" i="1"/>
  <c r="D116" i="1"/>
  <c r="C116" i="1"/>
  <c r="H115" i="1"/>
  <c r="G115" i="1"/>
  <c r="D115" i="1"/>
  <c r="C115" i="1"/>
  <c r="H114" i="1"/>
  <c r="G114" i="1"/>
  <c r="D114" i="1"/>
  <c r="C114" i="1"/>
  <c r="D113" i="1"/>
  <c r="G113" i="1" s="1"/>
  <c r="C113" i="1"/>
  <c r="H112" i="1"/>
  <c r="G112" i="1"/>
  <c r="D112" i="1"/>
  <c r="C112" i="1"/>
  <c r="H111" i="1"/>
  <c r="G111" i="1"/>
  <c r="D111" i="1"/>
  <c r="C111" i="1"/>
  <c r="H110" i="1"/>
  <c r="G110" i="1"/>
  <c r="D110" i="1"/>
  <c r="C110" i="1"/>
  <c r="H109" i="1"/>
  <c r="G109" i="1"/>
  <c r="D109" i="1"/>
  <c r="C109" i="1"/>
  <c r="D108" i="1"/>
  <c r="H108" i="1" s="1"/>
  <c r="C108" i="1"/>
  <c r="H107" i="1"/>
  <c r="G107" i="1"/>
  <c r="D107" i="1"/>
  <c r="C107" i="1"/>
  <c r="H106" i="1"/>
  <c r="G106" i="1"/>
  <c r="D106" i="1"/>
  <c r="C106" i="1"/>
  <c r="H105" i="1"/>
  <c r="G105" i="1"/>
  <c r="D105" i="1"/>
  <c r="C105" i="1"/>
  <c r="H104" i="1"/>
  <c r="G104" i="1"/>
  <c r="D104" i="1"/>
  <c r="C104" i="1"/>
  <c r="H103" i="1"/>
  <c r="G103" i="1"/>
  <c r="D103" i="1"/>
  <c r="C103"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C78" i="1"/>
  <c r="H77" i="1"/>
  <c r="G77" i="1"/>
  <c r="D77" i="1"/>
  <c r="C77" i="1"/>
  <c r="H76" i="1"/>
  <c r="G76" i="1"/>
  <c r="D76" i="1"/>
  <c r="C76" i="1"/>
  <c r="H75" i="1"/>
  <c r="G75" i="1"/>
  <c r="D75" i="1"/>
  <c r="C75" i="1"/>
  <c r="D74" i="1"/>
  <c r="H74" i="1" s="1"/>
  <c r="C74"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C46" i="1"/>
  <c r="H45" i="1"/>
  <c r="G45" i="1"/>
  <c r="D45" i="1"/>
  <c r="C45" i="1"/>
  <c r="H44" i="1"/>
  <c r="G44" i="1"/>
  <c r="D44" i="1"/>
  <c r="C44" i="1"/>
  <c r="H43" i="1"/>
  <c r="G43" i="1"/>
  <c r="D43" i="1"/>
  <c r="C43" i="1"/>
  <c r="H42" i="1"/>
  <c r="G42" i="1"/>
  <c r="D42" i="1"/>
  <c r="C42" i="1"/>
  <c r="H41" i="1"/>
  <c r="G41" i="1"/>
  <c r="D41" i="1"/>
  <c r="C41" i="1"/>
  <c r="D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D22" i="7" l="1"/>
  <c r="G1456" i="1"/>
  <c r="I1456" i="1" s="1"/>
  <c r="E33" i="9"/>
  <c r="B33" i="9" s="1"/>
  <c r="E297" i="9"/>
  <c r="B297" i="9" s="1"/>
  <c r="E302" i="9"/>
  <c r="B302" i="9" s="1"/>
  <c r="E245" i="5"/>
  <c r="D1222" i="1" s="1"/>
  <c r="G644" i="1"/>
  <c r="F652" i="4"/>
  <c r="H1411" i="1"/>
  <c r="F115" i="6"/>
  <c r="D1408" i="1"/>
  <c r="H1409" i="1"/>
  <c r="H1420" i="1"/>
  <c r="G1165" i="1"/>
  <c r="G1264" i="1"/>
  <c r="G1266" i="1"/>
  <c r="H1244" i="1"/>
  <c r="G1228" i="1"/>
  <c r="H1227" i="1"/>
  <c r="H1157" i="1"/>
  <c r="G1278" i="1"/>
  <c r="G1275" i="1"/>
  <c r="G1271" i="1"/>
  <c r="G1265" i="1"/>
  <c r="H1264" i="1"/>
  <c r="H1228" i="1"/>
  <c r="G1227" i="1"/>
  <c r="F250" i="5"/>
  <c r="D1223" i="1"/>
  <c r="H1223" i="1"/>
  <c r="H1224" i="1"/>
  <c r="F246" i="5"/>
  <c r="G1223" i="1"/>
  <c r="G1224" i="1"/>
  <c r="G1157" i="1"/>
  <c r="G1155" i="1"/>
  <c r="G1141" i="1"/>
  <c r="H1141" i="1"/>
  <c r="H1140" i="1"/>
  <c r="H1139" i="1"/>
  <c r="H1137" i="1"/>
  <c r="F78" i="5"/>
  <c r="G1064" i="1"/>
  <c r="C1030" i="1"/>
  <c r="H1030" i="1" s="1"/>
  <c r="G1014" i="1"/>
  <c r="G1003" i="1"/>
  <c r="H998" i="1"/>
  <c r="H1531" i="1"/>
  <c r="H1503" i="1"/>
  <c r="H1499" i="1"/>
  <c r="D6" i="8"/>
  <c r="C1481" i="1" s="1"/>
  <c r="E47" i="9"/>
  <c r="B47" i="9" s="1"/>
  <c r="G715" i="1"/>
  <c r="G711" i="1"/>
  <c r="H643" i="1"/>
  <c r="D645" i="1"/>
  <c r="H645" i="1" s="1"/>
  <c r="F418" i="4"/>
  <c r="G260" i="1"/>
  <c r="H262" i="1"/>
  <c r="G209" i="1"/>
  <c r="G207" i="1"/>
  <c r="H190" i="1"/>
  <c r="H189" i="1"/>
  <c r="G188" i="1"/>
  <c r="G185" i="1"/>
  <c r="E46" i="9"/>
  <c r="B46" i="9" s="1"/>
  <c r="F169" i="4"/>
  <c r="F159" i="4"/>
  <c r="H153" i="1"/>
  <c r="G152" i="1"/>
  <c r="D130" i="1"/>
  <c r="G130" i="1" s="1"/>
  <c r="H124" i="1"/>
  <c r="H121" i="1"/>
  <c r="F125" i="4"/>
  <c r="G123" i="1"/>
  <c r="H122" i="1"/>
  <c r="G74" i="1"/>
  <c r="D64" i="1"/>
  <c r="H1539" i="1"/>
  <c r="G1538" i="1"/>
  <c r="G1486" i="1"/>
  <c r="G1484" i="1"/>
  <c r="H1160" i="1"/>
  <c r="H1278" i="1"/>
  <c r="G1274" i="1"/>
  <c r="H1263" i="1"/>
  <c r="G1263" i="1"/>
  <c r="G1262" i="1"/>
  <c r="E285" i="9"/>
  <c r="B285" i="9" s="1"/>
  <c r="G1244" i="1"/>
  <c r="G1241" i="1"/>
  <c r="G1240" i="1"/>
  <c r="G1237" i="1"/>
  <c r="F259" i="5"/>
  <c r="G1236" i="1"/>
  <c r="H1236" i="1"/>
  <c r="H1237" i="1"/>
  <c r="D258" i="5"/>
  <c r="G1232" i="1"/>
  <c r="H1232" i="1"/>
  <c r="D245" i="5"/>
  <c r="E281" i="9"/>
  <c r="B281" i="9" s="1"/>
  <c r="G1218" i="1"/>
  <c r="H1217" i="1"/>
  <c r="H1216" i="1"/>
  <c r="G1216" i="1"/>
  <c r="G1217" i="1"/>
  <c r="E308" i="9"/>
  <c r="B308" i="9" s="1"/>
  <c r="G1166" i="1"/>
  <c r="H1166" i="1"/>
  <c r="H1165" i="1"/>
  <c r="H1163" i="1"/>
  <c r="G1156" i="1"/>
  <c r="H1156" i="1"/>
  <c r="H1148" i="1"/>
  <c r="G1148" i="1"/>
  <c r="G1151" i="1"/>
  <c r="F170" i="5"/>
  <c r="E288" i="9"/>
  <c r="B288" i="9" s="1"/>
  <c r="G1138" i="1"/>
  <c r="E287" i="9"/>
  <c r="B287" i="9" s="1"/>
  <c r="H1124" i="1"/>
  <c r="F146" i="5"/>
  <c r="E290" i="9"/>
  <c r="B290" i="9" s="1"/>
  <c r="G1124" i="1"/>
  <c r="G1137" i="1"/>
  <c r="C1056" i="1"/>
  <c r="G1052" i="1"/>
  <c r="H1048" i="1"/>
  <c r="G1050" i="1"/>
  <c r="G1048" i="1"/>
  <c r="G1033" i="1"/>
  <c r="H1032" i="1"/>
  <c r="G1030" i="1"/>
  <c r="G1032" i="1"/>
  <c r="G1018" i="1"/>
  <c r="H1013" i="1"/>
  <c r="G1013" i="1"/>
  <c r="F35" i="5"/>
  <c r="G1006" i="1"/>
  <c r="H1004" i="1"/>
  <c r="E12" i="5"/>
  <c r="D990" i="1" s="1"/>
  <c r="F19" i="5"/>
  <c r="D12" i="5"/>
  <c r="C990" i="1" s="1"/>
  <c r="C997" i="1"/>
  <c r="C991" i="1"/>
  <c r="H991" i="1" s="1"/>
  <c r="G993" i="1"/>
  <c r="F13" i="5"/>
  <c r="G1409" i="1"/>
  <c r="G1411" i="1"/>
  <c r="H1564" i="1"/>
  <c r="H1563" i="1"/>
  <c r="H1527" i="1"/>
  <c r="H669" i="1"/>
  <c r="G632" i="1"/>
  <c r="G631" i="1"/>
  <c r="H1579" i="1"/>
  <c r="C1576" i="1"/>
  <c r="H1568" i="1"/>
  <c r="G1567" i="1"/>
  <c r="H1560" i="1"/>
  <c r="G1550" i="1"/>
  <c r="H1552" i="1"/>
  <c r="G1535" i="1"/>
  <c r="H1535" i="1"/>
  <c r="H1536" i="1"/>
  <c r="G1534" i="1"/>
  <c r="H1532" i="1"/>
  <c r="G1530" i="1"/>
  <c r="H1528" i="1"/>
  <c r="G1526" i="1"/>
  <c r="D49" i="8"/>
  <c r="C1524" i="1" s="1"/>
  <c r="G1522" i="1"/>
  <c r="H1520" i="1"/>
  <c r="G1519" i="1"/>
  <c r="G1510" i="1"/>
  <c r="H1504" i="1"/>
  <c r="G1502" i="1"/>
  <c r="H1500" i="1"/>
  <c r="H1492" i="1"/>
  <c r="G1491" i="1"/>
  <c r="H1483" i="1"/>
  <c r="E293" i="9"/>
  <c r="B293" i="9" s="1"/>
  <c r="E295" i="9"/>
  <c r="B295" i="9" s="1"/>
  <c r="E32" i="9"/>
  <c r="B32" i="9" s="1"/>
  <c r="E300" i="9"/>
  <c r="B300" i="9" s="1"/>
  <c r="G405" i="1"/>
  <c r="G404" i="1"/>
  <c r="G649" i="1"/>
  <c r="H647" i="1"/>
  <c r="E23" i="9"/>
  <c r="B23" i="9" s="1"/>
  <c r="G289" i="1"/>
  <c r="H288" i="1"/>
  <c r="E644" i="4"/>
  <c r="D638" i="1" s="1"/>
  <c r="H638" i="1" s="1"/>
  <c r="G821" i="1"/>
  <c r="G817" i="1"/>
  <c r="G719" i="1"/>
  <c r="F223" i="9"/>
  <c r="G714" i="1"/>
  <c r="G713" i="1"/>
  <c r="G710" i="1"/>
  <c r="G709" i="1"/>
  <c r="E38" i="9"/>
  <c r="B38" i="9" s="1"/>
  <c r="G669" i="1"/>
  <c r="E30" i="9"/>
  <c r="B30" i="9" s="1"/>
  <c r="H644" i="1"/>
  <c r="G642" i="1"/>
  <c r="G645" i="1"/>
  <c r="G641" i="1"/>
  <c r="G378" i="1"/>
  <c r="G379" i="1"/>
  <c r="F383" i="4"/>
  <c r="G371" i="1"/>
  <c r="G370" i="1"/>
  <c r="G364" i="1"/>
  <c r="G291" i="1"/>
  <c r="G413" i="1"/>
  <c r="D412" i="1"/>
  <c r="H412" i="1" s="1"/>
  <c r="G411" i="1"/>
  <c r="E273" i="9"/>
  <c r="B273" i="9" s="1"/>
  <c r="G248" i="1"/>
  <c r="G255" i="1"/>
  <c r="G257" i="1"/>
  <c r="G206" i="1"/>
  <c r="E196" i="4"/>
  <c r="D192" i="1" s="1"/>
  <c r="G184" i="1"/>
  <c r="F188" i="4"/>
  <c r="F221" i="9"/>
  <c r="G182" i="1"/>
  <c r="B221" i="9"/>
  <c r="G181" i="1"/>
  <c r="G180" i="1"/>
  <c r="G179" i="1"/>
  <c r="E43" i="9"/>
  <c r="B43" i="9" s="1"/>
  <c r="F219" i="9"/>
  <c r="B219" i="9" s="1"/>
  <c r="G178" i="1"/>
  <c r="E42" i="9"/>
  <c r="B42" i="9" s="1"/>
  <c r="G177" i="1"/>
  <c r="G176" i="1"/>
  <c r="D173" i="1"/>
  <c r="H173" i="1" s="1"/>
  <c r="G175" i="1"/>
  <c r="G174" i="1"/>
  <c r="G172" i="1"/>
  <c r="G169" i="1"/>
  <c r="G167" i="1"/>
  <c r="G165" i="1"/>
  <c r="G166" i="1"/>
  <c r="G162" i="1"/>
  <c r="G160" i="1"/>
  <c r="G161" i="1"/>
  <c r="G158" i="1"/>
  <c r="G155" i="1"/>
  <c r="G157" i="1"/>
  <c r="E152" i="4"/>
  <c r="D148" i="1" s="1"/>
  <c r="D149" i="1"/>
  <c r="G150" i="1"/>
  <c r="F153" i="4"/>
  <c r="G132" i="1"/>
  <c r="G131" i="1"/>
  <c r="H130" i="1"/>
  <c r="H113" i="1"/>
  <c r="G108" i="1"/>
  <c r="E106" i="4"/>
  <c r="D102" i="1" s="1"/>
  <c r="F217" i="9"/>
  <c r="B217" i="9" s="1"/>
  <c r="H73" i="1"/>
  <c r="G73" i="1"/>
  <c r="E286" i="9"/>
  <c r="B286" i="9" s="1"/>
  <c r="E27" i="9"/>
  <c r="B27" i="9" s="1"/>
  <c r="F215" i="9"/>
  <c r="B215" i="9" s="1"/>
  <c r="E292" i="9"/>
  <c r="B292" i="9" s="1"/>
  <c r="E299" i="9"/>
  <c r="B299" i="9" s="1"/>
  <c r="G1439" i="1"/>
  <c r="J1439" i="1"/>
  <c r="H1439" i="1"/>
  <c r="G1443" i="1"/>
  <c r="J1443" i="1"/>
  <c r="H1443" i="1"/>
  <c r="H1447" i="1"/>
  <c r="G1447" i="1"/>
  <c r="J1447" i="1"/>
  <c r="H1451" i="1"/>
  <c r="G1451" i="1"/>
  <c r="I1451" i="1" s="1"/>
  <c r="J1451" i="1"/>
  <c r="H1457" i="1"/>
  <c r="G1457" i="1"/>
  <c r="I1457" i="1" s="1"/>
  <c r="J1457" i="1"/>
  <c r="H1461" i="1"/>
  <c r="G1461" i="1"/>
  <c r="H1485" i="1"/>
  <c r="G1485" i="1"/>
  <c r="H1304" i="1"/>
  <c r="H1308" i="1"/>
  <c r="H1312" i="1"/>
  <c r="H1316" i="1"/>
  <c r="H1320" i="1"/>
  <c r="H1324" i="1"/>
  <c r="H1472" i="1"/>
  <c r="G1472" i="1"/>
  <c r="J1472" i="1"/>
  <c r="H1477" i="1"/>
  <c r="G1477" i="1"/>
  <c r="I1477" i="1" s="1"/>
  <c r="J1477" i="1"/>
  <c r="H1482" i="1"/>
  <c r="G1482" i="1"/>
  <c r="H1501" i="1"/>
  <c r="G1501" i="1"/>
  <c r="H1505" i="1"/>
  <c r="G1505" i="1"/>
  <c r="H1509" i="1"/>
  <c r="G1509" i="1"/>
  <c r="H1513" i="1"/>
  <c r="G1513" i="1"/>
  <c r="H1521" i="1"/>
  <c r="G1521" i="1"/>
  <c r="H1525" i="1"/>
  <c r="G1525" i="1"/>
  <c r="H1529" i="1"/>
  <c r="G1529" i="1"/>
  <c r="H1533" i="1"/>
  <c r="G1533" i="1"/>
  <c r="H1537" i="1"/>
  <c r="G1537" i="1"/>
  <c r="H1541" i="1"/>
  <c r="G1541" i="1"/>
  <c r="H1545" i="1"/>
  <c r="G1545" i="1"/>
  <c r="H1549" i="1"/>
  <c r="G1549" i="1"/>
  <c r="H1553" i="1"/>
  <c r="G1553" i="1"/>
  <c r="H1557" i="1"/>
  <c r="G1557" i="1"/>
  <c r="H1566" i="1"/>
  <c r="G1566" i="1"/>
  <c r="G1184" i="1"/>
  <c r="G1185" i="1"/>
  <c r="G1186" i="1"/>
  <c r="G1187" i="1"/>
  <c r="G1188" i="1"/>
  <c r="G1189" i="1"/>
  <c r="G1190" i="1"/>
  <c r="G1191" i="1"/>
  <c r="G1192" i="1"/>
  <c r="G1193" i="1"/>
  <c r="G1194" i="1"/>
  <c r="G1195" i="1"/>
  <c r="G1196" i="1"/>
  <c r="G1197" i="1"/>
  <c r="G1198" i="1"/>
  <c r="G1199" i="1"/>
  <c r="G1200" i="1"/>
  <c r="G1201" i="1"/>
  <c r="G1202" i="1"/>
  <c r="G1203" i="1"/>
  <c r="G1204" i="1"/>
  <c r="G1205" i="1"/>
  <c r="G1206" i="1"/>
  <c r="G1207" i="1"/>
  <c r="G1208" i="1"/>
  <c r="G1209" i="1"/>
  <c r="G1210" i="1"/>
  <c r="G1211" i="1"/>
  <c r="G1212" i="1"/>
  <c r="G1213" i="1"/>
  <c r="H1315" i="1"/>
  <c r="H1319" i="1"/>
  <c r="H1323" i="1"/>
  <c r="G1441" i="1"/>
  <c r="J1441" i="1"/>
  <c r="H1441" i="1"/>
  <c r="G1445" i="1"/>
  <c r="J1445" i="1"/>
  <c r="H1445" i="1"/>
  <c r="H1449" i="1"/>
  <c r="G1449" i="1"/>
  <c r="J1449" i="1"/>
  <c r="H1455" i="1"/>
  <c r="G1455" i="1"/>
  <c r="J1455" i="1"/>
  <c r="H1459" i="1"/>
  <c r="G1459" i="1"/>
  <c r="J1459" i="1"/>
  <c r="H1302" i="1"/>
  <c r="H1306" i="1"/>
  <c r="H1310" i="1"/>
  <c r="H1314" i="1"/>
  <c r="H1318" i="1"/>
  <c r="H1322" i="1"/>
  <c r="H1474" i="1"/>
  <c r="G1474" i="1"/>
  <c r="J1474" i="1"/>
  <c r="H1479" i="1"/>
  <c r="G1479" i="1"/>
  <c r="J1479" i="1"/>
  <c r="I1440" i="1"/>
  <c r="I1442" i="1"/>
  <c r="I1444" i="1"/>
  <c r="H1454" i="1"/>
  <c r="G1454" i="1"/>
  <c r="H1462" i="1"/>
  <c r="G1462" i="1"/>
  <c r="H1464" i="1"/>
  <c r="G1464" i="1"/>
  <c r="I1464" i="1" s="1"/>
  <c r="H1466" i="1"/>
  <c r="G1466" i="1"/>
  <c r="H1468" i="1"/>
  <c r="G1468" i="1"/>
  <c r="I1468" i="1" s="1"/>
  <c r="H1574" i="1"/>
  <c r="G1574" i="1"/>
  <c r="F264" i="4"/>
  <c r="D263" i="4"/>
  <c r="F530" i="4"/>
  <c r="D529" i="4"/>
  <c r="F242" i="5"/>
  <c r="D238" i="5"/>
  <c r="I24" i="3"/>
  <c r="H1481" i="1"/>
  <c r="G1481" i="1"/>
  <c r="G1490" i="1"/>
  <c r="G1494" i="1"/>
  <c r="G1498" i="1"/>
  <c r="H1570" i="1"/>
  <c r="G1570" i="1"/>
  <c r="F134" i="4"/>
  <c r="D133" i="4"/>
  <c r="D224" i="4"/>
  <c r="E363" i="4"/>
  <c r="E238" i="5"/>
  <c r="F239" i="5"/>
  <c r="E50" i="4"/>
  <c r="D46" i="1" s="1"/>
  <c r="E163" i="4"/>
  <c r="F252" i="4"/>
  <c r="D643" i="4"/>
  <c r="F416" i="4"/>
  <c r="F571" i="4"/>
  <c r="D567" i="4"/>
  <c r="H307" i="9"/>
  <c r="E176" i="5"/>
  <c r="D38" i="7"/>
  <c r="C1470" i="1"/>
  <c r="D42" i="8"/>
  <c r="G1438" i="1"/>
  <c r="J1462" i="1"/>
  <c r="J1464" i="1"/>
  <c r="J1466" i="1"/>
  <c r="J1468" i="1"/>
  <c r="H1489" i="1"/>
  <c r="G1489" i="1"/>
  <c r="H1493" i="1"/>
  <c r="G1493" i="1"/>
  <c r="H1497" i="1"/>
  <c r="G1497" i="1"/>
  <c r="H1562" i="1"/>
  <c r="G1562" i="1"/>
  <c r="H1578" i="1"/>
  <c r="G1578" i="1"/>
  <c r="F83" i="4"/>
  <c r="E82" i="4"/>
  <c r="D78" i="1" s="1"/>
  <c r="F216" i="4"/>
  <c r="D215" i="4"/>
  <c r="E311" i="4"/>
  <c r="D363" i="4"/>
  <c r="E420" i="4"/>
  <c r="F519" i="4"/>
  <c r="D515" i="4"/>
  <c r="E643" i="4"/>
  <c r="D637" i="1" s="1"/>
  <c r="E529" i="4"/>
  <c r="F594" i="4"/>
  <c r="D593" i="4"/>
  <c r="F8" i="5"/>
  <c r="F70" i="5"/>
  <c r="D69" i="5"/>
  <c r="E5" i="7"/>
  <c r="G1561" i="1"/>
  <c r="G1565" i="1"/>
  <c r="G1569" i="1"/>
  <c r="G1573" i="1"/>
  <c r="G1577" i="1"/>
  <c r="D44" i="4"/>
  <c r="D124" i="4"/>
  <c r="D152" i="4"/>
  <c r="D196" i="4"/>
  <c r="D299" i="4"/>
  <c r="D351" i="4"/>
  <c r="D421" i="4"/>
  <c r="E593" i="4"/>
  <c r="D587" i="1" s="1"/>
  <c r="D625" i="4"/>
  <c r="D118" i="5"/>
  <c r="D190" i="5"/>
  <c r="F36" i="6"/>
  <c r="D35" i="6"/>
  <c r="D7" i="4"/>
  <c r="D163" i="4"/>
  <c r="F460" i="4"/>
  <c r="D459" i="4"/>
  <c r="D580" i="4"/>
  <c r="E87" i="5"/>
  <c r="D177" i="5"/>
  <c r="F180" i="5"/>
  <c r="F207" i="5"/>
  <c r="D206" i="5"/>
  <c r="F5" i="6"/>
  <c r="E35" i="6"/>
  <c r="D114" i="6"/>
  <c r="D141" i="6" s="1"/>
  <c r="F130" i="6"/>
  <c r="D129" i="6"/>
  <c r="M213" i="9"/>
  <c r="G280" i="9"/>
  <c r="E280" i="9" s="1"/>
  <c r="B280" i="9" s="1"/>
  <c r="G279" i="9"/>
  <c r="E279" i="9" s="1"/>
  <c r="B279" i="9" s="1"/>
  <c r="G192" i="9"/>
  <c r="E192" i="9" s="1"/>
  <c r="G191" i="9"/>
  <c r="E191" i="9" s="1"/>
  <c r="B191" i="9" s="1"/>
  <c r="G190" i="9"/>
  <c r="E190" i="9" s="1"/>
  <c r="B190" i="9" s="1"/>
  <c r="G189" i="9"/>
  <c r="E189" i="9" s="1"/>
  <c r="B189" i="9" s="1"/>
  <c r="G188" i="9"/>
  <c r="E188" i="9" s="1"/>
  <c r="B188" i="9" s="1"/>
  <c r="G197" i="9"/>
  <c r="E197" i="9" s="1"/>
  <c r="B197" i="9" s="1"/>
  <c r="G193" i="9"/>
  <c r="E193" i="9" s="1"/>
  <c r="B193" i="9" s="1"/>
  <c r="G185" i="9"/>
  <c r="E185" i="9" s="1"/>
  <c r="B185" i="9" s="1"/>
  <c r="G166" i="9"/>
  <c r="H165" i="9"/>
  <c r="L213" i="9"/>
  <c r="G211" i="9"/>
  <c r="E211" i="9" s="1"/>
  <c r="B211" i="9" s="1"/>
  <c r="G209" i="9"/>
  <c r="E209" i="9" s="1"/>
  <c r="B209" i="9" s="1"/>
  <c r="G207" i="9"/>
  <c r="E207" i="9" s="1"/>
  <c r="B207" i="9" s="1"/>
  <c r="G205" i="9"/>
  <c r="E205" i="9" s="1"/>
  <c r="B205" i="9" s="1"/>
  <c r="G203" i="9"/>
  <c r="E203" i="9" s="1"/>
  <c r="B203" i="9" s="1"/>
  <c r="G201" i="9"/>
  <c r="E201" i="9" s="1"/>
  <c r="B201" i="9" s="1"/>
  <c r="G198" i="9"/>
  <c r="E198" i="9" s="1"/>
  <c r="B198" i="9" s="1"/>
  <c r="G194" i="9"/>
  <c r="E194" i="9" s="1"/>
  <c r="B194" i="9" s="1"/>
  <c r="G186" i="9"/>
  <c r="E186" i="9" s="1"/>
  <c r="B186" i="9" s="1"/>
  <c r="G165" i="9"/>
  <c r="E165" i="9" s="1"/>
  <c r="B165" i="9" s="1"/>
  <c r="G164" i="9"/>
  <c r="E164" i="9" s="1"/>
  <c r="B164" i="9" s="1"/>
  <c r="G163" i="9"/>
  <c r="E163" i="9" s="1"/>
  <c r="B163" i="9" s="1"/>
  <c r="G162" i="9"/>
  <c r="E162" i="9" s="1"/>
  <c r="B162" i="9" s="1"/>
  <c r="G161" i="9"/>
  <c r="E161" i="9" s="1"/>
  <c r="B161" i="9" s="1"/>
  <c r="G199" i="9"/>
  <c r="E199" i="9" s="1"/>
  <c r="B199" i="9" s="1"/>
  <c r="G195" i="9"/>
  <c r="E195" i="9" s="1"/>
  <c r="B195" i="9" s="1"/>
  <c r="G187" i="9"/>
  <c r="E187" i="9" s="1"/>
  <c r="B187" i="9" s="1"/>
  <c r="G212" i="9"/>
  <c r="E212" i="9" s="1"/>
  <c r="B212" i="9" s="1"/>
  <c r="G204" i="9"/>
  <c r="E204" i="9" s="1"/>
  <c r="B204" i="9" s="1"/>
  <c r="G196" i="9"/>
  <c r="E196" i="9" s="1"/>
  <c r="B196" i="9" s="1"/>
  <c r="G206" i="9"/>
  <c r="E206" i="9" s="1"/>
  <c r="B20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H166" i="9"/>
  <c r="I10" i="9"/>
  <c r="G208" i="9"/>
  <c r="E208" i="9" s="1"/>
  <c r="B208" i="9" s="1"/>
  <c r="G200" i="9"/>
  <c r="E200" i="9" s="1"/>
  <c r="B200" i="9" s="1"/>
  <c r="L192" i="9"/>
  <c r="F192" i="9" s="1"/>
  <c r="G173" i="9"/>
  <c r="E173" i="9" s="1"/>
  <c r="B173" i="9" s="1"/>
  <c r="G181" i="9"/>
  <c r="E181" i="9" s="1"/>
  <c r="B181" i="9" s="1"/>
  <c r="G202" i="9"/>
  <c r="E202" i="9" s="1"/>
  <c r="B202" i="9" s="1"/>
  <c r="E289" i="9"/>
  <c r="B289" i="9" s="1"/>
  <c r="G171" i="9"/>
  <c r="E171" i="9" s="1"/>
  <c r="B171" i="9" s="1"/>
  <c r="G179" i="9"/>
  <c r="E179" i="9" s="1"/>
  <c r="B179" i="9" s="1"/>
  <c r="G210" i="9"/>
  <c r="E210" i="9" s="1"/>
  <c r="B210" i="9" s="1"/>
  <c r="B275" i="9"/>
  <c r="E90" i="9"/>
  <c r="B90" i="9" s="1"/>
  <c r="G169" i="9"/>
  <c r="E169" i="9" s="1"/>
  <c r="B169" i="9" s="1"/>
  <c r="G177" i="9"/>
  <c r="E177" i="9" s="1"/>
  <c r="B177" i="9" s="1"/>
  <c r="E86" i="9"/>
  <c r="B86" i="9" s="1"/>
  <c r="B92" i="9"/>
  <c r="E102" i="9"/>
  <c r="B102" i="9" s="1"/>
  <c r="G167" i="9"/>
  <c r="E167" i="9" s="1"/>
  <c r="B167" i="9" s="1"/>
  <c r="G175" i="9"/>
  <c r="E175" i="9" s="1"/>
  <c r="B175" i="9" s="1"/>
  <c r="G183" i="9"/>
  <c r="E183" i="9" s="1"/>
  <c r="B183" i="9" s="1"/>
  <c r="E126" i="9"/>
  <c r="B126" i="9" s="1"/>
  <c r="B132" i="9"/>
  <c r="E142" i="9"/>
  <c r="B142" i="9" s="1"/>
  <c r="B144" i="9"/>
  <c r="E154" i="9"/>
  <c r="B154" i="9" s="1"/>
  <c r="B160" i="9"/>
  <c r="F277" i="9"/>
  <c r="E122" i="9"/>
  <c r="B122" i="9" s="1"/>
  <c r="B128" i="9"/>
  <c r="E138" i="9"/>
  <c r="B138" i="9" s="1"/>
  <c r="E150" i="9"/>
  <c r="B150" i="9" s="1"/>
  <c r="B156" i="9"/>
  <c r="B283" i="9"/>
  <c r="B225" i="9"/>
  <c r="B233" i="9"/>
  <c r="B241" i="9"/>
  <c r="B249" i="9"/>
  <c r="B257" i="9"/>
  <c r="B265" i="9"/>
  <c r="B223" i="9"/>
  <c r="B231" i="9"/>
  <c r="B239" i="9"/>
  <c r="B247" i="9"/>
  <c r="B255" i="9"/>
  <c r="B263" i="9"/>
  <c r="E298" i="9"/>
  <c r="B298" i="9" s="1"/>
  <c r="H30" i="3" l="1"/>
  <c r="C1453" i="1"/>
  <c r="D5" i="7"/>
  <c r="G991" i="1"/>
  <c r="H64" i="1"/>
  <c r="G64" i="1"/>
  <c r="F258" i="5"/>
  <c r="C1235" i="1"/>
  <c r="F245" i="5"/>
  <c r="C1222" i="1"/>
  <c r="G1056" i="1"/>
  <c r="H1056" i="1"/>
  <c r="E7" i="5"/>
  <c r="I20" i="3" s="1"/>
  <c r="H990" i="1"/>
  <c r="D7" i="5"/>
  <c r="H20" i="3" s="1"/>
  <c r="G990" i="1"/>
  <c r="F12" i="5"/>
  <c r="H997" i="1"/>
  <c r="G997" i="1"/>
  <c r="G1576" i="1"/>
  <c r="H1576" i="1"/>
  <c r="D43" i="8"/>
  <c r="G312" i="9" s="1"/>
  <c r="E312" i="9" s="1"/>
  <c r="B312" i="9" s="1"/>
  <c r="G1524" i="1"/>
  <c r="H1524" i="1"/>
  <c r="H19" i="9"/>
  <c r="E19" i="9" s="1"/>
  <c r="B19" i="9" s="1"/>
  <c r="G638" i="1"/>
  <c r="F213" i="9"/>
  <c r="B213" i="9" s="1"/>
  <c r="G412" i="1"/>
  <c r="G173" i="1"/>
  <c r="H149" i="1"/>
  <c r="G149" i="1"/>
  <c r="H102" i="1"/>
  <c r="G102" i="1"/>
  <c r="F106" i="4"/>
  <c r="E166" i="9"/>
  <c r="B166" i="9" s="1"/>
  <c r="B192" i="9"/>
  <c r="I25" i="3"/>
  <c r="D1329" i="1"/>
  <c r="G310" i="9"/>
  <c r="E310" i="9" s="1"/>
  <c r="B310" i="9" s="1"/>
  <c r="F206" i="5"/>
  <c r="C1183" i="1"/>
  <c r="E68" i="5"/>
  <c r="D1065" i="1"/>
  <c r="F163" i="4"/>
  <c r="C159" i="1"/>
  <c r="G309" i="9"/>
  <c r="E309" i="9" s="1"/>
  <c r="B309" i="9" s="1"/>
  <c r="F190" i="5"/>
  <c r="C1167" i="1"/>
  <c r="F196" i="4"/>
  <c r="C192" i="1"/>
  <c r="E528" i="4"/>
  <c r="D523" i="1"/>
  <c r="F515" i="4"/>
  <c r="C509" i="1"/>
  <c r="E298" i="4"/>
  <c r="D306" i="1"/>
  <c r="H31" i="3"/>
  <c r="C1469" i="1"/>
  <c r="E151" i="4"/>
  <c r="D159" i="1"/>
  <c r="E350" i="4"/>
  <c r="D358" i="1"/>
  <c r="F82" i="4"/>
  <c r="I1447" i="1"/>
  <c r="I1443" i="1"/>
  <c r="F129" i="6"/>
  <c r="C1423" i="1"/>
  <c r="F580" i="4"/>
  <c r="C574" i="1"/>
  <c r="F7" i="4"/>
  <c r="D6" i="4"/>
  <c r="C3" i="1"/>
  <c r="F118" i="5"/>
  <c r="C1096" i="1"/>
  <c r="F421" i="4"/>
  <c r="D420" i="4"/>
  <c r="C415" i="1"/>
  <c r="G21" i="9"/>
  <c r="H21" i="9"/>
  <c r="D151" i="4"/>
  <c r="F152" i="4"/>
  <c r="C148" i="1"/>
  <c r="I29" i="3"/>
  <c r="D1436" i="1"/>
  <c r="F215" i="4"/>
  <c r="C211" i="1"/>
  <c r="I34" i="3"/>
  <c r="C1517" i="1"/>
  <c r="I22" i="3"/>
  <c r="D1153" i="1"/>
  <c r="H46" i="1"/>
  <c r="G46" i="1"/>
  <c r="F224" i="4"/>
  <c r="C220" i="1"/>
  <c r="D528" i="4"/>
  <c r="F529" i="4"/>
  <c r="C523" i="1"/>
  <c r="F50" i="4"/>
  <c r="I1472" i="1"/>
  <c r="H28" i="3"/>
  <c r="C1435" i="1"/>
  <c r="F459" i="4"/>
  <c r="C453" i="1"/>
  <c r="H25" i="3"/>
  <c r="F35" i="6"/>
  <c r="C1329" i="1"/>
  <c r="D350" i="4"/>
  <c r="F351" i="4"/>
  <c r="C346" i="1"/>
  <c r="F124" i="4"/>
  <c r="C120" i="1"/>
  <c r="D68" i="5"/>
  <c r="F69" i="5"/>
  <c r="C1047" i="1"/>
  <c r="F593" i="4"/>
  <c r="C587" i="1"/>
  <c r="E635" i="4"/>
  <c r="D629" i="1" s="1"/>
  <c r="D414" i="1"/>
  <c r="F643" i="4"/>
  <c r="C637" i="1"/>
  <c r="F133" i="4"/>
  <c r="C129" i="1"/>
  <c r="E141" i="6"/>
  <c r="E6" i="4"/>
  <c r="I1474" i="1"/>
  <c r="I1455" i="1"/>
  <c r="I1441" i="1"/>
  <c r="F114" i="6"/>
  <c r="H27" i="3"/>
  <c r="C1408" i="1"/>
  <c r="G317" i="9"/>
  <c r="E317" i="9" s="1"/>
  <c r="G307" i="9"/>
  <c r="E307" i="9" s="1"/>
  <c r="B307" i="9" s="1"/>
  <c r="D176" i="5"/>
  <c r="C1154" i="1"/>
  <c r="F177" i="5"/>
  <c r="F625" i="4"/>
  <c r="C619" i="1"/>
  <c r="D298" i="4"/>
  <c r="F299" i="4"/>
  <c r="C294" i="1"/>
  <c r="F44" i="4"/>
  <c r="C40" i="1"/>
  <c r="G315" i="9"/>
  <c r="E315" i="9" s="1"/>
  <c r="F363" i="4"/>
  <c r="C358" i="1"/>
  <c r="H78" i="1"/>
  <c r="G78" i="1"/>
  <c r="H1470" i="1"/>
  <c r="G1470" i="1"/>
  <c r="F567" i="4"/>
  <c r="C561" i="1"/>
  <c r="E237" i="5"/>
  <c r="D1215" i="1"/>
  <c r="F238" i="5"/>
  <c r="D237" i="5"/>
  <c r="C1215" i="1"/>
  <c r="F263" i="4"/>
  <c r="C259" i="1"/>
  <c r="I1466" i="1"/>
  <c r="I1462" i="1"/>
  <c r="I1479" i="1"/>
  <c r="I1459" i="1"/>
  <c r="I1449" i="1"/>
  <c r="I1439" i="1"/>
  <c r="E6" i="5" l="1"/>
  <c r="C1436" i="1"/>
  <c r="H29" i="3"/>
  <c r="H1453" i="1"/>
  <c r="G1453" i="1"/>
  <c r="D985" i="1"/>
  <c r="G1235" i="1"/>
  <c r="H1235" i="1"/>
  <c r="H1222" i="1"/>
  <c r="G1222" i="1"/>
  <c r="F7" i="5"/>
  <c r="C985" i="1"/>
  <c r="I35" i="3"/>
  <c r="K1450" i="9"/>
  <c r="G313" i="9"/>
  <c r="E313" i="9" s="1"/>
  <c r="B313" i="9" s="1"/>
  <c r="C1518" i="1"/>
  <c r="H1518" i="1" s="1"/>
  <c r="E21" i="9"/>
  <c r="B21" i="9" s="1"/>
  <c r="H1215" i="1"/>
  <c r="G1215" i="1"/>
  <c r="I23" i="3"/>
  <c r="D1214" i="1"/>
  <c r="H294" i="1"/>
  <c r="G294" i="1"/>
  <c r="I16" i="3"/>
  <c r="E412" i="4"/>
  <c r="D2" i="1"/>
  <c r="H637" i="1"/>
  <c r="G637" i="1"/>
  <c r="H1047" i="1"/>
  <c r="G1047" i="1"/>
  <c r="H220" i="1"/>
  <c r="G220" i="1"/>
  <c r="H415" i="1"/>
  <c r="G415" i="1"/>
  <c r="H574" i="1"/>
  <c r="G574" i="1"/>
  <c r="E408" i="4"/>
  <c r="D403" i="1" s="1"/>
  <c r="D345" i="1"/>
  <c r="H159" i="1"/>
  <c r="G159" i="1"/>
  <c r="H1183" i="1"/>
  <c r="G1183" i="1"/>
  <c r="F237" i="5"/>
  <c r="H23" i="3"/>
  <c r="C1214" i="1"/>
  <c r="E316" i="9"/>
  <c r="B317" i="9"/>
  <c r="I28" i="3"/>
  <c r="D1435" i="1"/>
  <c r="G1435" i="1" s="1"/>
  <c r="H346" i="1"/>
  <c r="G346" i="1"/>
  <c r="D984" i="1"/>
  <c r="H523" i="1"/>
  <c r="G523" i="1"/>
  <c r="G1436" i="1"/>
  <c r="H1436" i="1"/>
  <c r="H17" i="3"/>
  <c r="D289" i="4"/>
  <c r="F151" i="4"/>
  <c r="C147" i="1"/>
  <c r="F420" i="4"/>
  <c r="D635" i="4"/>
  <c r="C414" i="1"/>
  <c r="H3" i="1"/>
  <c r="G3" i="1"/>
  <c r="H306" i="1"/>
  <c r="G306" i="1"/>
  <c r="G1167" i="1"/>
  <c r="H1167" i="1"/>
  <c r="H561" i="1"/>
  <c r="G561" i="1"/>
  <c r="H259" i="1"/>
  <c r="G259" i="1"/>
  <c r="H40" i="1"/>
  <c r="G40" i="1"/>
  <c r="D407" i="4"/>
  <c r="F298" i="4"/>
  <c r="C293" i="1"/>
  <c r="H1154" i="1"/>
  <c r="G1154" i="1"/>
  <c r="G1408" i="1"/>
  <c r="H1408" i="1"/>
  <c r="H129" i="1"/>
  <c r="G129" i="1"/>
  <c r="H587" i="1"/>
  <c r="G587" i="1"/>
  <c r="F68" i="5"/>
  <c r="H21" i="3"/>
  <c r="C1046" i="1"/>
  <c r="H453" i="1"/>
  <c r="G453" i="1"/>
  <c r="F141" i="6"/>
  <c r="E175" i="5"/>
  <c r="D1152" i="1" s="1"/>
  <c r="D412" i="4"/>
  <c r="F6" i="4"/>
  <c r="H16" i="3"/>
  <c r="D290" i="4"/>
  <c r="C2" i="1"/>
  <c r="G1423" i="1"/>
  <c r="H1423" i="1"/>
  <c r="I17" i="3"/>
  <c r="E289" i="4"/>
  <c r="E290" i="4" s="1"/>
  <c r="D286" i="1" s="1"/>
  <c r="D147" i="1"/>
  <c r="E407" i="4"/>
  <c r="D402" i="1" s="1"/>
  <c r="D293" i="1"/>
  <c r="E636" i="4"/>
  <c r="D630" i="1" s="1"/>
  <c r="D522" i="1"/>
  <c r="D6" i="5"/>
  <c r="H1065" i="1"/>
  <c r="G1065" i="1"/>
  <c r="B315" i="9"/>
  <c r="E314" i="9"/>
  <c r="I10" i="3" s="1"/>
  <c r="H358" i="1"/>
  <c r="G358" i="1"/>
  <c r="H619" i="1"/>
  <c r="G619" i="1"/>
  <c r="F176" i="5"/>
  <c r="H22" i="3"/>
  <c r="C1153" i="1"/>
  <c r="D175" i="5"/>
  <c r="H120" i="1"/>
  <c r="G120" i="1"/>
  <c r="D408" i="4"/>
  <c r="F350" i="4"/>
  <c r="C345" i="1"/>
  <c r="G1329" i="1"/>
  <c r="H1329" i="1"/>
  <c r="D636" i="4"/>
  <c r="F528" i="4"/>
  <c r="C522" i="1"/>
  <c r="H1517" i="1"/>
  <c r="G1517" i="1"/>
  <c r="H211" i="1"/>
  <c r="G211" i="1"/>
  <c r="H148" i="1"/>
  <c r="G148" i="1"/>
  <c r="G1096" i="1"/>
  <c r="H1096" i="1"/>
  <c r="G1469" i="1"/>
  <c r="H1469" i="1"/>
  <c r="H509" i="1"/>
  <c r="G509" i="1"/>
  <c r="H192" i="1"/>
  <c r="G192" i="1"/>
  <c r="I21" i="3"/>
  <c r="D1046" i="1"/>
  <c r="H985" i="1" l="1"/>
  <c r="G985" i="1"/>
  <c r="H9" i="3"/>
  <c r="K3" i="9" s="1"/>
  <c r="G1518" i="1"/>
  <c r="E311" i="9"/>
  <c r="H11" i="3"/>
  <c r="N3" i="9" s="1"/>
  <c r="F175" i="5"/>
  <c r="C1152" i="1"/>
  <c r="G284" i="9"/>
  <c r="E284" i="9" s="1"/>
  <c r="B284" i="9" s="1"/>
  <c r="G278" i="9"/>
  <c r="F6" i="5"/>
  <c r="C984" i="1"/>
  <c r="H1046" i="1"/>
  <c r="G1046" i="1"/>
  <c r="H1435" i="1"/>
  <c r="H522" i="1"/>
  <c r="G522" i="1"/>
  <c r="F408" i="4"/>
  <c r="C403" i="1"/>
  <c r="H1153" i="1"/>
  <c r="G1153" i="1"/>
  <c r="F407" i="4"/>
  <c r="C402" i="1"/>
  <c r="H147" i="1"/>
  <c r="G147" i="1"/>
  <c r="H1214" i="1"/>
  <c r="G1214" i="1"/>
  <c r="H345" i="1"/>
  <c r="G345" i="1"/>
  <c r="E413" i="4"/>
  <c r="E414" i="4" s="1"/>
  <c r="D409" i="1" s="1"/>
  <c r="E291" i="4"/>
  <c r="D287" i="1" s="1"/>
  <c r="D285" i="1"/>
  <c r="G2" i="1"/>
  <c r="H2" i="1"/>
  <c r="D639" i="4"/>
  <c r="F412" i="4"/>
  <c r="C407" i="1"/>
  <c r="H414" i="1"/>
  <c r="G414" i="1"/>
  <c r="H278" i="9"/>
  <c r="F636" i="4"/>
  <c r="C630" i="1"/>
  <c r="F290" i="4"/>
  <c r="C286" i="1"/>
  <c r="H293" i="1"/>
  <c r="G293" i="1"/>
  <c r="F635" i="4"/>
  <c r="C629" i="1"/>
  <c r="D413" i="4"/>
  <c r="D414" i="4" s="1"/>
  <c r="D291" i="4"/>
  <c r="F289" i="4"/>
  <c r="C285" i="1"/>
  <c r="E639" i="4"/>
  <c r="D407" i="1"/>
  <c r="I9" i="3" l="1"/>
  <c r="I11" i="3"/>
  <c r="F414" i="4"/>
  <c r="C409" i="1"/>
  <c r="H285" i="1"/>
  <c r="G285" i="1"/>
  <c r="H629" i="1"/>
  <c r="G629" i="1"/>
  <c r="H407" i="1"/>
  <c r="G407" i="1"/>
  <c r="H286" i="1"/>
  <c r="G286" i="1"/>
  <c r="E640" i="4"/>
  <c r="E641" i="4" s="1"/>
  <c r="E415" i="4"/>
  <c r="D410" i="1" s="1"/>
  <c r="D408" i="1"/>
  <c r="H8" i="3"/>
  <c r="H984" i="1"/>
  <c r="G984" i="1"/>
  <c r="H1152" i="1"/>
  <c r="G1152" i="1"/>
  <c r="H402" i="1"/>
  <c r="G402" i="1"/>
  <c r="H403" i="1"/>
  <c r="G403" i="1"/>
  <c r="F291" i="4"/>
  <c r="C287" i="1"/>
  <c r="D633" i="1"/>
  <c r="F413" i="4"/>
  <c r="D640" i="4"/>
  <c r="D415" i="4"/>
  <c r="C408" i="1"/>
  <c r="H630" i="1"/>
  <c r="G630" i="1"/>
  <c r="D641" i="4"/>
  <c r="F639" i="4"/>
  <c r="C633" i="1"/>
  <c r="E278" i="9"/>
  <c r="E642" i="4" l="1"/>
  <c r="E645" i="4" s="1"/>
  <c r="D634" i="1"/>
  <c r="M3" i="9"/>
  <c r="F641" i="4"/>
  <c r="C635" i="1"/>
  <c r="D635" i="1"/>
  <c r="E277" i="9"/>
  <c r="I8" i="3" s="1"/>
  <c r="B278" i="9"/>
  <c r="D642" i="4"/>
  <c r="F640" i="4"/>
  <c r="C634" i="1"/>
  <c r="H287" i="1"/>
  <c r="G287" i="1"/>
  <c r="H409" i="1"/>
  <c r="G409" i="1"/>
  <c r="H408" i="1"/>
  <c r="G408" i="1"/>
  <c r="F415" i="4"/>
  <c r="C410" i="1"/>
  <c r="H633" i="1"/>
  <c r="G633" i="1"/>
  <c r="D646" i="4" l="1"/>
  <c r="F642" i="4"/>
  <c r="C636" i="1"/>
  <c r="H635" i="1"/>
  <c r="G635" i="1"/>
  <c r="H410" i="1"/>
  <c r="G410" i="1"/>
  <c r="H634" i="1"/>
  <c r="G634" i="1"/>
  <c r="D645" i="4"/>
  <c r="I18" i="3"/>
  <c r="D639" i="1"/>
  <c r="E646" i="4"/>
  <c r="D636" i="1"/>
  <c r="I19" i="3" l="1"/>
  <c r="D640" i="1"/>
  <c r="G276" i="9"/>
  <c r="E276" i="9" s="1"/>
  <c r="B276" i="9" s="1"/>
  <c r="F645" i="4"/>
  <c r="H18" i="3"/>
  <c r="C639" i="1"/>
  <c r="H636" i="1"/>
  <c r="G636" i="1"/>
  <c r="H19" i="3"/>
  <c r="F646" i="4"/>
  <c r="C640" i="1"/>
  <c r="H639" i="1" l="1"/>
  <c r="G639" i="1"/>
  <c r="H7" i="3"/>
  <c r="H640" i="1"/>
  <c r="G640" i="1"/>
  <c r="J3" i="9" l="1"/>
  <c r="G274" i="9" l="1"/>
  <c r="L272" i="9"/>
  <c r="H274" i="9"/>
  <c r="M272" i="9"/>
  <c r="H18" i="9"/>
  <c r="G18" i="9"/>
  <c r="J9" i="9"/>
  <c r="I13" i="9"/>
  <c r="I6" i="9"/>
  <c r="I12" i="9"/>
  <c r="I7" i="9"/>
  <c r="K6" i="9"/>
  <c r="G16" i="9"/>
  <c r="J17" i="9"/>
  <c r="K7" i="9"/>
  <c r="K13" i="9"/>
  <c r="J13" i="9"/>
  <c r="J12" i="9"/>
  <c r="K8" i="9"/>
  <c r="M15" i="9"/>
  <c r="I11" i="9"/>
  <c r="J7" i="9"/>
  <c r="I17" i="9"/>
  <c r="G17" i="9"/>
  <c r="H16" i="9"/>
  <c r="J8" i="9"/>
  <c r="L15" i="9"/>
  <c r="K12" i="9"/>
  <c r="K11" i="9"/>
  <c r="K9" i="9"/>
  <c r="K5" i="9"/>
  <c r="H17" i="9"/>
  <c r="I8" i="9"/>
  <c r="L16" i="9"/>
  <c r="G15" i="9"/>
  <c r="I9" i="9"/>
  <c r="M16" i="9"/>
  <c r="J5" i="9"/>
  <c r="K10" i="9"/>
  <c r="J6" i="9"/>
  <c r="J11" i="9"/>
  <c r="H15" i="9"/>
  <c r="I5" i="9"/>
  <c r="J10" i="9"/>
  <c r="E10" i="9" l="1"/>
  <c r="B10" i="9" s="1"/>
  <c r="F16" i="9"/>
  <c r="E18" i="9"/>
  <c r="B18" i="9" s="1"/>
  <c r="F272" i="9"/>
  <c r="B272" i="9" s="1"/>
  <c r="E274" i="9"/>
  <c r="B274" i="9" s="1"/>
  <c r="E9" i="9"/>
  <c r="B9" i="9" s="1"/>
  <c r="E13" i="9"/>
  <c r="B13" i="9" s="1"/>
  <c r="E17" i="9"/>
  <c r="B17" i="9" s="1"/>
  <c r="E5" i="9"/>
  <c r="E15" i="9"/>
  <c r="F15" i="9"/>
  <c r="E7" i="9"/>
  <c r="B7" i="9" s="1"/>
  <c r="E12" i="9"/>
  <c r="B12" i="9" s="1"/>
  <c r="E8" i="9"/>
  <c r="B8" i="9" s="1"/>
  <c r="E11" i="9"/>
  <c r="B11" i="9" s="1"/>
  <c r="E16" i="9"/>
  <c r="E6" i="9"/>
  <c r="B6" i="9" s="1"/>
  <c r="B16" i="9" l="1"/>
  <c r="F14" i="9"/>
  <c r="E20" i="9"/>
  <c r="I7" i="3" s="1"/>
  <c r="F20" i="9"/>
  <c r="E4" i="9"/>
  <c r="B5" i="9"/>
  <c r="B15" i="9"/>
  <c r="E14" i="9"/>
  <c r="F3" i="9" l="1"/>
  <c r="E3" i="9"/>
</calcChain>
</file>

<file path=xl/sharedStrings.xml><?xml version="1.0" encoding="utf-8"?>
<sst xmlns="http://schemas.openxmlformats.org/spreadsheetml/2006/main" count="4369" uniqueCount="3421">
  <si>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</si>
  <si>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</si>
  <si>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</si>
  <si>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</si>
  <si>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</si>
  <si>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</si>
  <si>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</si>
  <si>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</si>
  <si>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</si>
  <si>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</si>
  <si>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</si>
  <si>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</si>
  <si>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</si>
  <si>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</si>
  <si>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</si>
  <si>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</si>
  <si>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</si>
  <si>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</si>
  <si>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</si>
  <si>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</si>
  <si>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</si>
  <si>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</si>
  <si>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</si>
  <si>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</si>
  <si>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</si>
  <si>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</si>
  <si>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</si>
  <si>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</si>
  <si>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</si>
  <si>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</si>
  <si>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</si>
  <si>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OSNOVNA ŠKOLA KOZALA</t>
  </si>
  <si>
    <t>BILANCA</t>
  </si>
  <si>
    <t>RAS funkcijski</t>
  </si>
  <si>
    <t>Razina:</t>
  </si>
  <si>
    <t>31</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</si>
  <si>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</si>
  <si>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</si>
  <si>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</si>
  <si>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</si>
  <si>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</si>
  <si>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</si>
  <si>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</si>
  <si>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</si>
  <si>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</si>
  <si>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</si>
  <si>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</si>
  <si>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</si>
  <si>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</si>
  <si>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11252 - OSNOVNA ŠKOLA KOZALA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</si>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</sst>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Comma" xfId="1" builtinId="3"/>
    <cellStyle name="Hyperlink 2" xfId="2"/>
    <cellStyle name="Hyperlink 3" xfId="3"/>
    <cellStyle name="Normal" xfId="0" builtinId="0"/>
    <cellStyle name="Normal 2" xfId="4"/>
    <cellStyle name="Normal 3" xfId="5"/>
    <cellStyle name="Normal_Sheet1" xfId="6"/>
    <cellStyle name="Obično_GFI-POD ver. 1.0.5" xfId="7"/>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1041379.0299999999</v>
      </c>
      <c r="D2" s="6">
        <f>'PR-RAS'!E6</f>
        <v>1279737.5</v>
      </c>
      <c r="E2" s="6">
        <v>0</v>
      </c>
      <c r="F2" s="6">
        <v>0</v>
      </c>
      <c r="G2" s="7">
        <f t="shared" ref="G2:G264" si="0">(B2/1000)*(C2*1+D2*2)</f>
        <v>3600.85403</v>
      </c>
      <c r="H2" s="7">
        <f t="shared" ref="H2:H264" si="1">ABS(C2-ROUND(C2,0))+ABS(D2-ROUND(D2,0))</f>
        <v>0.52999999991152436</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791431.85</v>
      </c>
      <c r="D46" s="1">
        <f>'PR-RAS'!E50</f>
        <v>996613.26</v>
      </c>
      <c r="E46" s="1">
        <v>0</v>
      </c>
      <c r="F46" s="1">
        <v>0</v>
      </c>
      <c r="G46" s="2">
        <f t="shared" si="0"/>
        <v>125309.62665000001</v>
      </c>
      <c r="H46" s="2">
        <f t="shared" si="1"/>
        <v>0.41000000003259629</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788779.86</v>
      </c>
      <c r="D64" s="1">
        <f>'PR-RAS'!E68</f>
        <v>996316.88</v>
      </c>
      <c r="E64" s="1">
        <v>0</v>
      </c>
      <c r="F64" s="1">
        <v>0</v>
      </c>
      <c r="G64" s="2">
        <f t="shared" si="0"/>
        <v>175229.05806000001</v>
      </c>
      <c r="H64" s="2">
        <f t="shared" si="1"/>
        <v>0.26000000000931323</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788779.86</v>
      </c>
      <c r="D65" s="1">
        <f>'PR-RAS'!E69</f>
        <v>996316.88</v>
      </c>
      <c r="E65" s="1">
        <v>0</v>
      </c>
      <c r="F65" s="1">
        <v>0</v>
      </c>
      <c r="G65" s="2">
        <f t="shared" si="0"/>
        <v>178010.47168000002</v>
      </c>
      <c r="H65" s="2">
        <f t="shared" si="1"/>
        <v>0.26000000000931323</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2651.99</v>
      </c>
      <c r="D70" s="1">
        <f>'PR-RAS'!E74</f>
        <v>0</v>
      </c>
      <c r="E70" s="1">
        <v>0</v>
      </c>
      <c r="F70" s="1">
        <v>0</v>
      </c>
      <c r="G70" s="2">
        <f t="shared" si="0"/>
        <v>182.98731000000001</v>
      </c>
      <c r="H70" s="2">
        <f t="shared" si="1"/>
        <v>1.0000000000218279E-2</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2651.99</v>
      </c>
      <c r="D71" s="1">
        <f>'PR-RAS'!E75</f>
        <v>0</v>
      </c>
      <c r="E71" s="1">
        <v>0</v>
      </c>
      <c r="F71" s="1">
        <v>0</v>
      </c>
      <c r="G71" s="2">
        <f t="shared" si="0"/>
        <v>185.63929999999999</v>
      </c>
      <c r="H71" s="2">
        <f t="shared" si="1"/>
        <v>1.0000000000218279E-2</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296.38</v>
      </c>
      <c r="E73" s="1">
        <v>0</v>
      </c>
      <c r="F73" s="1">
        <v>0</v>
      </c>
      <c r="G73" s="2">
        <f t="shared" si="0"/>
        <v>42.678719999999998</v>
      </c>
      <c r="H73" s="2">
        <f t="shared" si="1"/>
        <v>0.37999999999999545</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296.38</v>
      </c>
      <c r="E74" s="1">
        <v>0</v>
      </c>
      <c r="F74" s="1">
        <v>0</v>
      </c>
      <c r="G74" s="2">
        <f t="shared" si="0"/>
        <v>43.271479999999997</v>
      </c>
      <c r="H74" s="2">
        <f t="shared" si="1"/>
        <v>0.37999999999999545</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0.01</v>
      </c>
      <c r="D78" s="1">
        <f>'PR-RAS'!E82</f>
        <v>0</v>
      </c>
      <c r="E78" s="1">
        <v>0</v>
      </c>
      <c r="F78" s="1">
        <v>0</v>
      </c>
      <c r="G78" s="2">
        <f t="shared" si="0"/>
        <v>7.6999999999999996E-4</v>
      </c>
      <c r="H78" s="2">
        <f t="shared" si="1"/>
        <v>0.01</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0.01</v>
      </c>
      <c r="D79" s="1">
        <f>'PR-RAS'!E83</f>
        <v>0</v>
      </c>
      <c r="E79" s="1">
        <v>0</v>
      </c>
      <c r="F79" s="1">
        <v>0</v>
      </c>
      <c r="G79" s="2">
        <f t="shared" si="0"/>
        <v>7.7999999999999999E-4</v>
      </c>
      <c r="H79" s="2">
        <f t="shared" si="1"/>
        <v>0.01</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0.01</v>
      </c>
      <c r="D81" s="1">
        <f>'PR-RAS'!E85</f>
        <v>0</v>
      </c>
      <c r="E81" s="1">
        <v>0</v>
      </c>
      <c r="F81" s="1">
        <v>0</v>
      </c>
      <c r="G81" s="2">
        <f t="shared" si="0"/>
        <v>8.0000000000000004E-4</v>
      </c>
      <c r="H81" s="2">
        <f t="shared" si="1"/>
        <v>0.01</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79428.09</v>
      </c>
      <c r="D102" s="1">
        <f>'PR-RAS'!E106</f>
        <v>62236.59</v>
      </c>
      <c r="E102" s="1">
        <v>0</v>
      </c>
      <c r="F102" s="1">
        <v>0</v>
      </c>
      <c r="G102" s="2">
        <f t="shared" si="0"/>
        <v>20594.028269999999</v>
      </c>
      <c r="H102" s="2">
        <f t="shared" si="1"/>
        <v>0.5</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79428.09</v>
      </c>
      <c r="D108" s="1">
        <f>'PR-RAS'!E112</f>
        <v>62236.59</v>
      </c>
      <c r="E108" s="1">
        <v>0</v>
      </c>
      <c r="F108" s="1">
        <v>0</v>
      </c>
      <c r="G108" s="2">
        <f t="shared" si="0"/>
        <v>21817.435889999997</v>
      </c>
      <c r="H108" s="2">
        <f t="shared" si="1"/>
        <v>0.5</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79428.09</v>
      </c>
      <c r="D113" s="1">
        <f>'PR-RAS'!E117</f>
        <v>62236.59</v>
      </c>
      <c r="E113" s="1">
        <v>0</v>
      </c>
      <c r="F113" s="1">
        <v>0</v>
      </c>
      <c r="G113" s="2">
        <f t="shared" si="0"/>
        <v>22836.94224</v>
      </c>
      <c r="H113" s="2">
        <f t="shared" si="1"/>
        <v>0.5</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2721.95</v>
      </c>
      <c r="D120" s="1">
        <f>'PR-RAS'!E124</f>
        <v>5350.51</v>
      </c>
      <c r="E120" s="1">
        <v>0</v>
      </c>
      <c r="F120" s="1">
        <v>0</v>
      </c>
      <c r="G120" s="2">
        <f t="shared" si="0"/>
        <v>1597.3334300000001</v>
      </c>
      <c r="H120" s="2">
        <f t="shared" si="1"/>
        <v>0.53999999999996362</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1806.36</v>
      </c>
      <c r="D121" s="1">
        <f>'PR-RAS'!E125</f>
        <v>4565.51</v>
      </c>
      <c r="E121" s="1">
        <v>0</v>
      </c>
      <c r="F121" s="1">
        <v>0</v>
      </c>
      <c r="G121" s="2">
        <f t="shared" si="0"/>
        <v>1312.4856</v>
      </c>
      <c r="H121" s="2">
        <f t="shared" si="1"/>
        <v>0.84999999999968168</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866.26</v>
      </c>
      <c r="E122" s="1">
        <v>0</v>
      </c>
      <c r="F122" s="1">
        <v>0</v>
      </c>
      <c r="G122" s="2">
        <f t="shared" si="0"/>
        <v>209.63491999999999</v>
      </c>
      <c r="H122" s="2">
        <f t="shared" si="1"/>
        <v>0.25999999999999091</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1806.36</v>
      </c>
      <c r="D123" s="1">
        <f>'PR-RAS'!E127</f>
        <v>3699.25</v>
      </c>
      <c r="E123" s="1">
        <v>0</v>
      </c>
      <c r="F123" s="1">
        <v>0</v>
      </c>
      <c r="G123" s="2">
        <f t="shared" si="0"/>
        <v>1122.9929200000001</v>
      </c>
      <c r="H123" s="2">
        <f t="shared" si="1"/>
        <v>0.60999999999989996</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915.59</v>
      </c>
      <c r="D124" s="1">
        <f>'PR-RAS'!E128</f>
        <v>785</v>
      </c>
      <c r="E124" s="1">
        <v>0</v>
      </c>
      <c r="F124" s="1">
        <v>0</v>
      </c>
      <c r="G124" s="2">
        <f t="shared" si="0"/>
        <v>305.72757000000001</v>
      </c>
      <c r="H124" s="2">
        <f t="shared" si="1"/>
        <v>0.40999999999996817</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915.59</v>
      </c>
      <c r="D125" s="1">
        <f>'PR-RAS'!E129</f>
        <v>785</v>
      </c>
      <c r="E125" s="1">
        <v>0</v>
      </c>
      <c r="F125" s="1">
        <v>0</v>
      </c>
      <c r="G125" s="2">
        <f t="shared" si="0"/>
        <v>308.21316000000002</v>
      </c>
      <c r="H125" s="2">
        <f t="shared" si="1"/>
        <v>0.40999999999996817</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167797.13</v>
      </c>
      <c r="D129" s="1">
        <f>'PR-RAS'!E133</f>
        <v>215537.14</v>
      </c>
      <c r="E129" s="1">
        <v>0</v>
      </c>
      <c r="F129" s="1">
        <v>0</v>
      </c>
      <c r="G129" s="2">
        <f t="shared" si="0"/>
        <v>76655.540480000011</v>
      </c>
      <c r="H129" s="2">
        <f t="shared" si="1"/>
        <v>0.27000000001862645</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167797.13</v>
      </c>
      <c r="D130" s="1">
        <f>'PR-RAS'!E134</f>
        <v>215537.14</v>
      </c>
      <c r="E130" s="1">
        <v>0</v>
      </c>
      <c r="F130" s="1">
        <v>0</v>
      </c>
      <c r="G130" s="2">
        <f t="shared" si="0"/>
        <v>77254.411890000003</v>
      </c>
      <c r="H130" s="2">
        <f t="shared" si="1"/>
        <v>0.27000000001862645</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167797.13</v>
      </c>
      <c r="D131" s="1">
        <f>'PR-RAS'!E135</f>
        <v>199205.22</v>
      </c>
      <c r="E131" s="1">
        <v>0</v>
      </c>
      <c r="F131" s="1">
        <v>0</v>
      </c>
      <c r="G131" s="2">
        <f t="shared" si="0"/>
        <v>73606.984100000016</v>
      </c>
      <c r="H131" s="2">
        <f t="shared" si="1"/>
        <v>0.35000000000582077</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16331.92</v>
      </c>
      <c r="E132" s="1">
        <v>0</v>
      </c>
      <c r="F132" s="1">
        <v>0</v>
      </c>
      <c r="G132" s="2">
        <f t="shared" si="0"/>
        <v>4278.9630400000005</v>
      </c>
      <c r="H132" s="2">
        <f t="shared" si="1"/>
        <v>7.999999999992724E-2</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1040791.34</v>
      </c>
      <c r="D147" s="1">
        <f>'PR-RAS'!E151</f>
        <v>1255248.8699999999</v>
      </c>
      <c r="E147" s="1">
        <v>0</v>
      </c>
      <c r="F147" s="1">
        <v>0</v>
      </c>
      <c r="G147" s="2">
        <f t="shared" si="0"/>
        <v>518488.2056799999</v>
      </c>
      <c r="H147" s="2">
        <f t="shared" si="1"/>
        <v>0.47000000008847564</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844339.76</v>
      </c>
      <c r="D148" s="1">
        <f>'PR-RAS'!E152</f>
        <v>1001061.9</v>
      </c>
      <c r="E148" s="1">
        <v>0</v>
      </c>
      <c r="F148" s="1">
        <v>0</v>
      </c>
      <c r="G148" s="2">
        <f t="shared" si="0"/>
        <v>418430.14331999997</v>
      </c>
      <c r="H148" s="2">
        <f t="shared" si="1"/>
        <v>0.33999999996740371</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695154.67</v>
      </c>
      <c r="D149" s="1">
        <f>'PR-RAS'!E153</f>
        <v>823901.38000000012</v>
      </c>
      <c r="E149" s="1">
        <v>0</v>
      </c>
      <c r="F149" s="1">
        <v>0</v>
      </c>
      <c r="G149" s="2">
        <f t="shared" si="0"/>
        <v>346757.69964000001</v>
      </c>
      <c r="H149" s="2">
        <f t="shared" si="1"/>
        <v>0.71000000007916242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685395.16</v>
      </c>
      <c r="D150" s="1">
        <f>'PR-RAS'!E154</f>
        <v>806933.91</v>
      </c>
      <c r="E150" s="1">
        <v>0</v>
      </c>
      <c r="F150" s="1">
        <v>0</v>
      </c>
      <c r="G150" s="2">
        <f t="shared" si="0"/>
        <v>342590.18401999999</v>
      </c>
      <c r="H150" s="2">
        <f t="shared" si="1"/>
        <v>0.25</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4678.9799999999996</v>
      </c>
      <c r="D152" s="1">
        <f>'PR-RAS'!E156</f>
        <v>10211.43</v>
      </c>
      <c r="E152" s="1">
        <v>0</v>
      </c>
      <c r="F152" s="1">
        <v>0</v>
      </c>
      <c r="G152" s="2">
        <f t="shared" si="0"/>
        <v>3790.3778400000001</v>
      </c>
      <c r="H152" s="2">
        <f t="shared" si="1"/>
        <v>0.4500000000007276</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5080.53</v>
      </c>
      <c r="D153" s="1">
        <f>'PR-RAS'!E157</f>
        <v>6756.04</v>
      </c>
      <c r="E153" s="1">
        <v>0</v>
      </c>
      <c r="F153" s="1">
        <v>0</v>
      </c>
      <c r="G153" s="2">
        <f t="shared" si="0"/>
        <v>2826.07672</v>
      </c>
      <c r="H153" s="2">
        <f t="shared" si="1"/>
        <v>0.51000000000021828</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34131.519999999997</v>
      </c>
      <c r="D154" s="1">
        <f>'PR-RAS'!E158</f>
        <v>41224.82</v>
      </c>
      <c r="E154" s="1">
        <v>0</v>
      </c>
      <c r="F154" s="1">
        <v>0</v>
      </c>
      <c r="G154" s="2">
        <f t="shared" si="0"/>
        <v>17836.91748</v>
      </c>
      <c r="H154" s="2">
        <f t="shared" si="1"/>
        <v>0.66000000000349246</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115053.57</v>
      </c>
      <c r="D155" s="1">
        <f>'PR-RAS'!E159</f>
        <v>135935.69999999998</v>
      </c>
      <c r="E155" s="1">
        <v>0</v>
      </c>
      <c r="F155" s="1">
        <v>0</v>
      </c>
      <c r="G155" s="2">
        <f t="shared" si="0"/>
        <v>59586.445379999997</v>
      </c>
      <c r="H155" s="2">
        <f t="shared" si="1"/>
        <v>0.73000000001047738</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115030.25</v>
      </c>
      <c r="D157" s="1">
        <f>'PR-RAS'!E161</f>
        <v>135904.68</v>
      </c>
      <c r="E157" s="1">
        <v>0</v>
      </c>
      <c r="F157" s="1">
        <v>0</v>
      </c>
      <c r="G157" s="2">
        <f t="shared" si="0"/>
        <v>60346.979159999995</v>
      </c>
      <c r="H157" s="2">
        <f t="shared" si="1"/>
        <v>0.57000000000698492</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23.32</v>
      </c>
      <c r="D158" s="1">
        <f>'PR-RAS'!E162</f>
        <v>31.02</v>
      </c>
      <c r="E158" s="1">
        <v>0</v>
      </c>
      <c r="F158" s="1">
        <v>0</v>
      </c>
      <c r="G158" s="2">
        <f t="shared" si="0"/>
        <v>13.40152</v>
      </c>
      <c r="H158" s="2">
        <f t="shared" si="1"/>
        <v>0.33999999999999986</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184247.33</v>
      </c>
      <c r="D159" s="1">
        <f>'PR-RAS'!E163</f>
        <v>226555.6</v>
      </c>
      <c r="E159" s="1">
        <v>0</v>
      </c>
      <c r="F159" s="1">
        <v>0</v>
      </c>
      <c r="G159" s="2">
        <f t="shared" si="0"/>
        <v>100702.64774</v>
      </c>
      <c r="H159" s="2">
        <f t="shared" si="1"/>
        <v>0.72999999998137355</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21304.27</v>
      </c>
      <c r="D160" s="1">
        <f>'PR-RAS'!E164</f>
        <v>26797.539999999997</v>
      </c>
      <c r="E160" s="1">
        <v>0</v>
      </c>
      <c r="F160" s="1">
        <v>0</v>
      </c>
      <c r="G160" s="2">
        <f t="shared" si="0"/>
        <v>11908.996649999999</v>
      </c>
      <c r="H160" s="2">
        <f t="shared" si="1"/>
        <v>0.73000000000320142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4039.96</v>
      </c>
      <c r="D161" s="1">
        <f>'PR-RAS'!E165</f>
        <v>5597.6</v>
      </c>
      <c r="E161" s="1">
        <v>0</v>
      </c>
      <c r="F161" s="1">
        <v>0</v>
      </c>
      <c r="G161" s="2">
        <f t="shared" si="0"/>
        <v>2437.6255999999998</v>
      </c>
      <c r="H161" s="2">
        <f t="shared" si="1"/>
        <v>0.43999999999959982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16902.5</v>
      </c>
      <c r="D162" s="1">
        <f>'PR-RAS'!E166</f>
        <v>20259.849999999999</v>
      </c>
      <c r="E162" s="1">
        <v>0</v>
      </c>
      <c r="F162" s="1">
        <v>0</v>
      </c>
      <c r="G162" s="2">
        <f t="shared" si="0"/>
        <v>9244.9742000000006</v>
      </c>
      <c r="H162" s="2">
        <f t="shared" si="1"/>
        <v>0.65000000000145519</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361.81</v>
      </c>
      <c r="D163" s="1">
        <f>'PR-RAS'!E167</f>
        <v>940.09</v>
      </c>
      <c r="E163" s="1">
        <v>0</v>
      </c>
      <c r="F163" s="1">
        <v>0</v>
      </c>
      <c r="G163" s="2">
        <f t="shared" si="0"/>
        <v>363.20238000000006</v>
      </c>
      <c r="H163" s="2">
        <f t="shared" si="1"/>
        <v>0.28000000000002956</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114086.79000000001</v>
      </c>
      <c r="D165" s="1">
        <f>'PR-RAS'!E169</f>
        <v>145884.85</v>
      </c>
      <c r="E165" s="1">
        <v>0</v>
      </c>
      <c r="F165" s="1">
        <v>0</v>
      </c>
      <c r="G165" s="2">
        <f t="shared" si="0"/>
        <v>66560.464359999998</v>
      </c>
      <c r="H165" s="2">
        <f t="shared" si="1"/>
        <v>0.35999999998603016</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10839.34</v>
      </c>
      <c r="D166" s="1">
        <f>'PR-RAS'!E170</f>
        <v>14304.24</v>
      </c>
      <c r="E166" s="1">
        <v>0</v>
      </c>
      <c r="F166" s="1">
        <v>0</v>
      </c>
      <c r="G166" s="2">
        <f t="shared" si="0"/>
        <v>6508.8903</v>
      </c>
      <c r="H166" s="2">
        <f t="shared" si="1"/>
        <v>0.57999999999992724</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55979.7</v>
      </c>
      <c r="D167" s="1">
        <f>'PR-RAS'!E171</f>
        <v>91659.41</v>
      </c>
      <c r="E167" s="1">
        <v>0</v>
      </c>
      <c r="F167" s="1">
        <v>0</v>
      </c>
      <c r="G167" s="2">
        <f t="shared" si="0"/>
        <v>39723.554320000003</v>
      </c>
      <c r="H167" s="2">
        <f t="shared" si="1"/>
        <v>0.71000000000640284</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45402.87</v>
      </c>
      <c r="D168" s="1">
        <f>'PR-RAS'!E172</f>
        <v>37248.129999999997</v>
      </c>
      <c r="E168" s="1">
        <v>0</v>
      </c>
      <c r="F168" s="1">
        <v>0</v>
      </c>
      <c r="G168" s="2">
        <f t="shared" si="0"/>
        <v>20023.154710000003</v>
      </c>
      <c r="H168" s="2">
        <f t="shared" si="1"/>
        <v>0.25999999999476131</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1691.55</v>
      </c>
      <c r="D169" s="1">
        <f>'PR-RAS'!E173</f>
        <v>2311.4699999999998</v>
      </c>
      <c r="E169" s="1">
        <v>0</v>
      </c>
      <c r="F169" s="1">
        <v>0</v>
      </c>
      <c r="G169" s="2">
        <f t="shared" si="0"/>
        <v>1060.8343199999999</v>
      </c>
      <c r="H169" s="2">
        <f t="shared" si="1"/>
        <v>0.91999999999984539</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96.22</v>
      </c>
      <c r="D170" s="1">
        <f>'PR-RAS'!E174</f>
        <v>0</v>
      </c>
      <c r="E170" s="1">
        <v>0</v>
      </c>
      <c r="F170" s="1">
        <v>0</v>
      </c>
      <c r="G170" s="2">
        <f t="shared" si="0"/>
        <v>16.26118</v>
      </c>
      <c r="H170" s="2">
        <f t="shared" si="1"/>
        <v>0.21999999999999886</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77.11</v>
      </c>
      <c r="D172" s="1">
        <f>'PR-RAS'!E176</f>
        <v>361.6</v>
      </c>
      <c r="E172" s="1">
        <v>0</v>
      </c>
      <c r="F172" s="1">
        <v>0</v>
      </c>
      <c r="G172" s="2">
        <f t="shared" si="0"/>
        <v>136.85301000000001</v>
      </c>
      <c r="H172" s="2">
        <f t="shared" si="1"/>
        <v>0.50999999999997669</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32854.000000000007</v>
      </c>
      <c r="D173" s="1">
        <f>'PR-RAS'!E177</f>
        <v>39065.719999999994</v>
      </c>
      <c r="E173" s="1">
        <v>0</v>
      </c>
      <c r="F173" s="1">
        <v>0</v>
      </c>
      <c r="G173" s="2">
        <f t="shared" si="0"/>
        <v>19089.49568</v>
      </c>
      <c r="H173" s="2">
        <f t="shared" si="1"/>
        <v>0.28000000001338776</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6932.69</v>
      </c>
      <c r="D174" s="1">
        <f>'PR-RAS'!E178</f>
        <v>7631.5</v>
      </c>
      <c r="E174" s="1">
        <v>0</v>
      </c>
      <c r="F174" s="1">
        <v>0</v>
      </c>
      <c r="G174" s="2">
        <f t="shared" si="0"/>
        <v>3839.8543699999996</v>
      </c>
      <c r="H174" s="2">
        <f t="shared" si="1"/>
        <v>0.81000000000040018</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8399.94</v>
      </c>
      <c r="D175" s="1">
        <f>'PR-RAS'!E179</f>
        <v>10295.24</v>
      </c>
      <c r="E175" s="1">
        <v>0</v>
      </c>
      <c r="F175" s="1">
        <v>0</v>
      </c>
      <c r="G175" s="2">
        <f t="shared" si="0"/>
        <v>5044.3330799999994</v>
      </c>
      <c r="H175" s="2">
        <f t="shared" si="1"/>
        <v>0.2999999999992724</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963.17</v>
      </c>
      <c r="D176" s="1">
        <f>'PR-RAS'!E180</f>
        <v>358.21</v>
      </c>
      <c r="E176" s="1">
        <v>0</v>
      </c>
      <c r="F176" s="1">
        <v>0</v>
      </c>
      <c r="G176" s="2">
        <f t="shared" si="0"/>
        <v>293.92824999999999</v>
      </c>
      <c r="H176" s="2">
        <f t="shared" si="1"/>
        <v>0.37999999999993861</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6045.43</v>
      </c>
      <c r="D177" s="1">
        <f>'PR-RAS'!E181</f>
        <v>4713.66</v>
      </c>
      <c r="E177" s="1">
        <v>0</v>
      </c>
      <c r="F177" s="1">
        <v>0</v>
      </c>
      <c r="G177" s="2">
        <f t="shared" si="0"/>
        <v>2723.2039999999997</v>
      </c>
      <c r="H177" s="2">
        <f t="shared" si="1"/>
        <v>0.77000000000043656</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1419.34</v>
      </c>
      <c r="D178" s="1">
        <f>'PR-RAS'!E182</f>
        <v>3516.71</v>
      </c>
      <c r="E178" s="1">
        <v>0</v>
      </c>
      <c r="F178" s="1">
        <v>0</v>
      </c>
      <c r="G178" s="2">
        <f t="shared" si="0"/>
        <v>1496.13852</v>
      </c>
      <c r="H178" s="2">
        <f t="shared" si="1"/>
        <v>0.62999999999988177</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3908.52</v>
      </c>
      <c r="D179" s="1">
        <f>'PR-RAS'!E183</f>
        <v>2730.67</v>
      </c>
      <c r="E179" s="1">
        <v>0</v>
      </c>
      <c r="F179" s="1">
        <v>0</v>
      </c>
      <c r="G179" s="2">
        <f t="shared" si="0"/>
        <v>1667.8350800000001</v>
      </c>
      <c r="H179" s="2">
        <f t="shared" si="1"/>
        <v>0.80999999999994543</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2235.86</v>
      </c>
      <c r="D180" s="1">
        <f>'PR-RAS'!E184</f>
        <v>6212.77</v>
      </c>
      <c r="E180" s="1">
        <v>0</v>
      </c>
      <c r="F180" s="1">
        <v>0</v>
      </c>
      <c r="G180" s="2">
        <f t="shared" si="0"/>
        <v>2624.3906000000002</v>
      </c>
      <c r="H180" s="2">
        <f t="shared" si="1"/>
        <v>0.36999999999943611</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1209.6300000000001</v>
      </c>
      <c r="D181" s="1">
        <f>'PR-RAS'!E185</f>
        <v>2971.87</v>
      </c>
      <c r="E181" s="1">
        <v>0</v>
      </c>
      <c r="F181" s="1">
        <v>0</v>
      </c>
      <c r="G181" s="2">
        <f t="shared" si="0"/>
        <v>1287.6065999999998</v>
      </c>
      <c r="H181" s="2">
        <f t="shared" si="1"/>
        <v>0.5</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1739.42</v>
      </c>
      <c r="D182" s="1">
        <f>'PR-RAS'!E186</f>
        <v>635.09</v>
      </c>
      <c r="E182" s="1">
        <v>0</v>
      </c>
      <c r="F182" s="1">
        <v>0</v>
      </c>
      <c r="G182" s="2">
        <f t="shared" si="0"/>
        <v>544.73760000000004</v>
      </c>
      <c r="H182" s="2">
        <f t="shared" si="1"/>
        <v>0.51000000000010459</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16002.27</v>
      </c>
      <c r="D184" s="1">
        <f>'PR-RAS'!E188</f>
        <v>14807.490000000002</v>
      </c>
      <c r="E184" s="1">
        <v>0</v>
      </c>
      <c r="F184" s="1">
        <v>0</v>
      </c>
      <c r="G184" s="2">
        <f t="shared" si="0"/>
        <v>8347.9567499999994</v>
      </c>
      <c r="H184" s="2">
        <f t="shared" si="1"/>
        <v>0.76000000000203727</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1519.41</v>
      </c>
      <c r="D185" s="1">
        <f>'PR-RAS'!E189</f>
        <v>430.02</v>
      </c>
      <c r="E185" s="1">
        <v>0</v>
      </c>
      <c r="F185" s="1">
        <v>0</v>
      </c>
      <c r="G185" s="2">
        <f t="shared" si="0"/>
        <v>437.81879999999995</v>
      </c>
      <c r="H185" s="2">
        <f t="shared" si="1"/>
        <v>0.43000000000006366</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50.97</v>
      </c>
      <c r="D186" s="1">
        <f>'PR-RAS'!E190</f>
        <v>42.42</v>
      </c>
      <c r="E186" s="1">
        <v>0</v>
      </c>
      <c r="F186" s="1">
        <v>0</v>
      </c>
      <c r="G186" s="2">
        <f t="shared" si="0"/>
        <v>25.124849999999999</v>
      </c>
      <c r="H186" s="2">
        <f t="shared" si="1"/>
        <v>0.45000000000000284</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92.9</v>
      </c>
      <c r="D187" s="1">
        <f>'PR-RAS'!E191</f>
        <v>95.5</v>
      </c>
      <c r="E187" s="1">
        <v>0</v>
      </c>
      <c r="F187" s="1">
        <v>0</v>
      </c>
      <c r="G187" s="2">
        <f t="shared" si="0"/>
        <v>52.805399999999999</v>
      </c>
      <c r="H187" s="2">
        <f t="shared" si="1"/>
        <v>0.59999999999999432</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283.36</v>
      </c>
      <c r="D188" s="1">
        <f>'PR-RAS'!E192</f>
        <v>538.66</v>
      </c>
      <c r="E188" s="1">
        <v>0</v>
      </c>
      <c r="F188" s="1">
        <v>0</v>
      </c>
      <c r="G188" s="2">
        <f t="shared" si="0"/>
        <v>254.44715999999997</v>
      </c>
      <c r="H188" s="2">
        <f t="shared" si="1"/>
        <v>0.70000000000004547</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3036.03</v>
      </c>
      <c r="D189" s="1">
        <f>'PR-RAS'!E193</f>
        <v>2491.71</v>
      </c>
      <c r="E189" s="1">
        <v>0</v>
      </c>
      <c r="F189" s="1">
        <v>0</v>
      </c>
      <c r="G189" s="2">
        <f t="shared" si="0"/>
        <v>1507.6566000000003</v>
      </c>
      <c r="H189" s="2">
        <f t="shared" si="1"/>
        <v>0.32000000000016371</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798.41</v>
      </c>
      <c r="D190" s="1">
        <f>'PR-RAS'!E194</f>
        <v>1109.48</v>
      </c>
      <c r="E190" s="1">
        <v>0</v>
      </c>
      <c r="F190" s="1">
        <v>0</v>
      </c>
      <c r="G190" s="2">
        <f t="shared" si="0"/>
        <v>570.28292999999996</v>
      </c>
      <c r="H190" s="2">
        <f t="shared" si="1"/>
        <v>0.88999999999998636</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10221.19</v>
      </c>
      <c r="D191" s="1">
        <f>'PR-RAS'!E195</f>
        <v>10099.700000000001</v>
      </c>
      <c r="E191" s="1">
        <v>0</v>
      </c>
      <c r="F191" s="1">
        <v>0</v>
      </c>
      <c r="G191" s="2">
        <f t="shared" si="0"/>
        <v>5779.9121000000005</v>
      </c>
      <c r="H191" s="2">
        <f t="shared" si="1"/>
        <v>0.48999999999978172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794.98</v>
      </c>
      <c r="D192" s="1">
        <f>'PR-RAS'!E196</f>
        <v>1204.7</v>
      </c>
      <c r="E192" s="1">
        <v>0</v>
      </c>
      <c r="F192" s="1">
        <v>0</v>
      </c>
      <c r="G192" s="2">
        <f t="shared" si="0"/>
        <v>612.03658000000007</v>
      </c>
      <c r="H192" s="2">
        <f t="shared" si="1"/>
        <v>0.31999999999993634</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794.98</v>
      </c>
      <c r="D206" s="1">
        <f>'PR-RAS'!E210</f>
        <v>1204.7</v>
      </c>
      <c r="E206" s="1">
        <v>0</v>
      </c>
      <c r="F206" s="1">
        <v>0</v>
      </c>
      <c r="G206" s="2">
        <f t="shared" si="0"/>
        <v>656.89789999999994</v>
      </c>
      <c r="H206" s="2">
        <f t="shared" si="1"/>
        <v>0.31999999999993634</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186.41</v>
      </c>
      <c r="D207" s="1">
        <f>'PR-RAS'!E211</f>
        <v>195.42</v>
      </c>
      <c r="E207" s="1">
        <v>0</v>
      </c>
      <c r="F207" s="1">
        <v>0</v>
      </c>
      <c r="G207" s="2">
        <f t="shared" si="0"/>
        <v>118.9135</v>
      </c>
      <c r="H207" s="2">
        <f t="shared" si="1"/>
        <v>0.82999999999998408</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608.57000000000005</v>
      </c>
      <c r="D209" s="1">
        <f>'PR-RAS'!E213</f>
        <v>1009.28</v>
      </c>
      <c r="E209" s="1">
        <v>0</v>
      </c>
      <c r="F209" s="1">
        <v>0</v>
      </c>
      <c r="G209" s="2">
        <f t="shared" si="0"/>
        <v>546.44304</v>
      </c>
      <c r="H209" s="2">
        <f t="shared" si="1"/>
        <v>0.70999999999992269</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11409.27</v>
      </c>
      <c r="D248" s="1">
        <f>'PR-RAS'!E252</f>
        <v>25832.19</v>
      </c>
      <c r="E248" s="1">
        <v>0</v>
      </c>
      <c r="F248" s="1">
        <v>0</v>
      </c>
      <c r="G248" s="2">
        <f t="shared" si="0"/>
        <v>15579.191549999998</v>
      </c>
      <c r="H248" s="2">
        <f t="shared" si="1"/>
        <v>0.45999999999912689</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11409.27</v>
      </c>
      <c r="D255" s="1">
        <f>'PR-RAS'!E259</f>
        <v>25832.19</v>
      </c>
      <c r="E255" s="1">
        <v>0</v>
      </c>
      <c r="F255" s="1">
        <v>0</v>
      </c>
      <c r="G255" s="2">
        <f t="shared" si="0"/>
        <v>16020.7071</v>
      </c>
      <c r="H255" s="2">
        <f t="shared" si="1"/>
        <v>0.45999999999912689</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11409.27</v>
      </c>
      <c r="D257" s="1">
        <f>'PR-RAS'!E261</f>
        <v>25832.19</v>
      </c>
      <c r="E257" s="1">
        <v>0</v>
      </c>
      <c r="F257" s="1">
        <v>0</v>
      </c>
      <c r="G257" s="2">
        <f t="shared" si="0"/>
        <v>16146.854399999998</v>
      </c>
      <c r="H257" s="2">
        <f t="shared" si="1"/>
        <v>0.45999999999912689</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594.48</v>
      </c>
      <c r="E259" s="1">
        <v>0</v>
      </c>
      <c r="F259" s="1">
        <v>0</v>
      </c>
      <c r="G259" s="2">
        <f t="shared" si="0"/>
        <v>306.75168000000002</v>
      </c>
      <c r="H259" s="2">
        <f t="shared" si="1"/>
        <v>0.48000000000001819</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594.48</v>
      </c>
      <c r="E260" s="1">
        <v>0</v>
      </c>
      <c r="F260" s="1">
        <v>0</v>
      </c>
      <c r="G260" s="2">
        <f t="shared" si="0"/>
        <v>307.94064000000003</v>
      </c>
      <c r="H260" s="2">
        <f t="shared" si="1"/>
        <v>0.48000000000001819</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594.48</v>
      </c>
      <c r="E262" s="1">
        <v>0</v>
      </c>
      <c r="F262" s="1">
        <v>0</v>
      </c>
      <c r="G262" s="2">
        <f t="shared" si="0"/>
        <v>310.31856000000005</v>
      </c>
      <c r="H262" s="2">
        <f t="shared" si="1"/>
        <v>0.48000000000001819</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1040791.34</v>
      </c>
      <c r="D285" s="1">
        <f>'PR-RAS'!E289</f>
        <v>1255248.8699999999</v>
      </c>
      <c r="E285" s="1">
        <v>0</v>
      </c>
      <c r="F285" s="1">
        <v>0</v>
      </c>
      <c r="G285" s="2">
        <f t="shared" si="8"/>
        <v>1008566.0987199998</v>
      </c>
      <c r="H285" s="2">
        <f t="shared" si="9"/>
        <v>0.47000000008847564</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587.68999999994412</v>
      </c>
      <c r="D286" s="1">
        <f>'PR-RAS'!E290</f>
        <v>24488.630000000121</v>
      </c>
      <c r="E286" s="1">
        <v>0</v>
      </c>
      <c r="F286" s="1">
        <v>0</v>
      </c>
      <c r="G286" s="2">
        <f t="shared" si="8"/>
        <v>14126.010750000052</v>
      </c>
      <c r="H286" s="2">
        <f t="shared" si="9"/>
        <v>0.67999999993480742</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1363.33</v>
      </c>
      <c r="D288" s="1">
        <f>'PR-RAS'!E292</f>
        <v>0</v>
      </c>
      <c r="E288" s="1">
        <v>0</v>
      </c>
      <c r="F288" s="1">
        <v>0</v>
      </c>
      <c r="G288" s="2">
        <f t="shared" si="8"/>
        <v>391.27570999999995</v>
      </c>
      <c r="H288" s="2">
        <f t="shared" si="9"/>
        <v>0.32999999999992724</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6932.88</v>
      </c>
      <c r="E289" s="1">
        <v>0</v>
      </c>
      <c r="F289" s="1">
        <v>0</v>
      </c>
      <c r="G289" s="2">
        <f t="shared" si="8"/>
        <v>3993.3388799999998</v>
      </c>
      <c r="H289" s="2">
        <f t="shared" si="9"/>
        <v>0.11999999999989086</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11097.25</v>
      </c>
      <c r="D290" s="1">
        <f>'PR-RAS'!E294</f>
        <v>10914.87</v>
      </c>
      <c r="E290" s="1">
        <v>0</v>
      </c>
      <c r="F290" s="1">
        <v>0</v>
      </c>
      <c r="G290" s="2">
        <f t="shared" si="8"/>
        <v>9515.9001100000005</v>
      </c>
      <c r="H290" s="2">
        <f t="shared" si="9"/>
        <v>0.37999999999919964</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8883.86</v>
      </c>
      <c r="D345" s="1">
        <f>'PR-RAS'!E350</f>
        <v>23444.99</v>
      </c>
      <c r="E345" s="1">
        <v>0</v>
      </c>
      <c r="F345" s="1">
        <v>0</v>
      </c>
      <c r="G345" s="2">
        <f t="shared" si="8"/>
        <v>19186.200959999998</v>
      </c>
      <c r="H345" s="2">
        <f t="shared" si="9"/>
        <v>0.14999999999781721</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8883.86</v>
      </c>
      <c r="D358" s="1">
        <f>'PR-RAS'!E363</f>
        <v>23444.99</v>
      </c>
      <c r="E358" s="1">
        <v>0</v>
      </c>
      <c r="F358" s="1">
        <v>0</v>
      </c>
      <c r="G358" s="2">
        <f t="shared" si="8"/>
        <v>19911.260880000002</v>
      </c>
      <c r="H358" s="2">
        <f t="shared" si="9"/>
        <v>0.14999999999781721</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6490.3600000000006</v>
      </c>
      <c r="D364" s="1">
        <f>'PR-RAS'!E369</f>
        <v>20799.36</v>
      </c>
      <c r="E364" s="1">
        <v>0</v>
      </c>
      <c r="F364" s="1">
        <v>0</v>
      </c>
      <c r="G364" s="2">
        <f t="shared" si="8"/>
        <v>17456.336039999998</v>
      </c>
      <c r="H364" s="2">
        <f t="shared" si="9"/>
        <v>0.72000000000116415</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3209.15</v>
      </c>
      <c r="D365" s="1">
        <f>'PR-RAS'!E370</f>
        <v>4620.18</v>
      </c>
      <c r="E365" s="1">
        <v>0</v>
      </c>
      <c r="F365" s="1">
        <v>0</v>
      </c>
      <c r="G365" s="2">
        <f t="shared" si="8"/>
        <v>4531.6216400000003</v>
      </c>
      <c r="H365" s="2">
        <f t="shared" si="9"/>
        <v>0.33000000000038199</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1206.3800000000001</v>
      </c>
      <c r="E370" s="1">
        <v>0</v>
      </c>
      <c r="F370" s="1">
        <v>0</v>
      </c>
      <c r="G370" s="2">
        <f t="shared" si="8"/>
        <v>890.30844000000002</v>
      </c>
      <c r="H370" s="2">
        <f t="shared" si="9"/>
        <v>0.38000000000010914</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3281.21</v>
      </c>
      <c r="D371" s="1">
        <f>'PR-RAS'!E376</f>
        <v>14972.8</v>
      </c>
      <c r="E371" s="1">
        <v>0</v>
      </c>
      <c r="F371" s="1">
        <v>0</v>
      </c>
      <c r="G371" s="2">
        <f t="shared" si="8"/>
        <v>12293.919699999999</v>
      </c>
      <c r="H371" s="2">
        <f t="shared" si="9"/>
        <v>0.41000000000076398</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2393.5</v>
      </c>
      <c r="D378" s="1">
        <f>'PR-RAS'!E383</f>
        <v>2645.63</v>
      </c>
      <c r="E378" s="1">
        <v>0</v>
      </c>
      <c r="F378" s="1">
        <v>0</v>
      </c>
      <c r="G378" s="2">
        <f t="shared" si="8"/>
        <v>2897.15452</v>
      </c>
      <c r="H378" s="2">
        <f t="shared" si="9"/>
        <v>0.86999999999989086</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2393.5</v>
      </c>
      <c r="D379" s="1">
        <f>'PR-RAS'!E384</f>
        <v>2645.63</v>
      </c>
      <c r="E379" s="1">
        <v>0</v>
      </c>
      <c r="F379" s="1">
        <v>0</v>
      </c>
      <c r="G379" s="2">
        <f t="shared" si="8"/>
        <v>2904.8392800000001</v>
      </c>
      <c r="H379" s="2">
        <f t="shared" si="9"/>
        <v>0.86999999999989086</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8883.86</v>
      </c>
      <c r="D403" s="1">
        <f>'PR-RAS'!E408</f>
        <v>23444.99</v>
      </c>
      <c r="E403" s="1">
        <v>0</v>
      </c>
      <c r="F403" s="1">
        <v>0</v>
      </c>
      <c r="G403" s="2">
        <f t="shared" si="8"/>
        <v>22421.083680000003</v>
      </c>
      <c r="H403" s="2">
        <f t="shared" si="9"/>
        <v>0.14999999999781721</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1041379.0299999999</v>
      </c>
      <c r="D407" s="1">
        <f>'PR-RAS'!E412</f>
        <v>1279737.5</v>
      </c>
      <c r="E407" s="1">
        <v>0</v>
      </c>
      <c r="F407" s="1">
        <v>0</v>
      </c>
      <c r="G407" s="2">
        <f t="shared" si="8"/>
        <v>1461946.73618</v>
      </c>
      <c r="H407" s="2">
        <f t="shared" si="9"/>
        <v>0.52999999991152436</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1049675.2</v>
      </c>
      <c r="D408" s="1">
        <f>'PR-RAS'!E413</f>
        <v>1278693.8599999999</v>
      </c>
      <c r="E408" s="1">
        <v>0</v>
      </c>
      <c r="F408" s="1">
        <v>0</v>
      </c>
      <c r="G408" s="2">
        <f t="shared" si="8"/>
        <v>1468074.6084399999</v>
      </c>
      <c r="H408" s="2">
        <f t="shared" si="9"/>
        <v>0.34000000008381903</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1043.6400000001304</v>
      </c>
      <c r="E409" s="1">
        <v>0</v>
      </c>
      <c r="F409" s="1">
        <v>0</v>
      </c>
      <c r="G409" s="2">
        <f t="shared" si="8"/>
        <v>851.61024000010639</v>
      </c>
      <c r="H409" s="2">
        <f t="shared" si="9"/>
        <v>0.35999999986961484</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8296.1700000000419</v>
      </c>
      <c r="D410" s="1">
        <f>'PR-RAS'!E415</f>
        <v>0</v>
      </c>
      <c r="E410" s="1">
        <v>0</v>
      </c>
      <c r="F410" s="1">
        <v>0</v>
      </c>
      <c r="G410" s="2">
        <f t="shared" si="8"/>
        <v>3393.1335300000169</v>
      </c>
      <c r="H410" s="2">
        <f t="shared" si="9"/>
        <v>0.17000000004190952</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1363.33</v>
      </c>
      <c r="D411" s="1">
        <f>'PR-RAS'!E416</f>
        <v>0</v>
      </c>
      <c r="E411" s="1">
        <v>0</v>
      </c>
      <c r="F411" s="1">
        <v>0</v>
      </c>
      <c r="G411" s="2">
        <f t="shared" si="8"/>
        <v>558.96529999999996</v>
      </c>
      <c r="H411" s="2">
        <f t="shared" si="9"/>
        <v>0.32999999999992724</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6932.88</v>
      </c>
      <c r="E412" s="1">
        <v>0</v>
      </c>
      <c r="F412" s="1">
        <v>0</v>
      </c>
      <c r="G412" s="2">
        <f t="shared" si="8"/>
        <v>5698.8273599999993</v>
      </c>
      <c r="H412" s="2">
        <f t="shared" si="9"/>
        <v>0.11999999999989086</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11097.25</v>
      </c>
      <c r="D413" s="1">
        <f>'PR-RAS'!E418</f>
        <v>10914.87</v>
      </c>
      <c r="E413" s="1">
        <v>0</v>
      </c>
      <c r="F413" s="1">
        <v>0</v>
      </c>
      <c r="G413" s="2">
        <f t="shared" si="8"/>
        <v>13565.919880000001</v>
      </c>
      <c r="H413" s="2">
        <f t="shared" si="9"/>
        <v>0.37999999999919964</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1041379.0299999999</v>
      </c>
      <c r="D633" s="1">
        <f>'PR-RAS'!E639</f>
        <v>1279737.5</v>
      </c>
      <c r="E633" s="1">
        <v>0</v>
      </c>
      <c r="F633" s="1">
        <v>0</v>
      </c>
      <c r="G633" s="2">
        <f t="shared" si="10"/>
        <v>2275739.7469599997</v>
      </c>
      <c r="H633" s="2">
        <f t="shared" si="11"/>
        <v>0.52999999991152436</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1049675.2</v>
      </c>
      <c r="D634" s="1">
        <f>'PR-RAS'!E640</f>
        <v>1278693.8599999999</v>
      </c>
      <c r="E634" s="1">
        <v>0</v>
      </c>
      <c r="F634" s="1">
        <v>0</v>
      </c>
      <c r="G634" s="2">
        <f t="shared" si="10"/>
        <v>2283270.8283600002</v>
      </c>
      <c r="H634" s="2">
        <f t="shared" si="11"/>
        <v>0.34000000008381903</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1043.6400000001304</v>
      </c>
      <c r="E635" s="1">
        <v>0</v>
      </c>
      <c r="F635" s="1">
        <v>0</v>
      </c>
      <c r="G635" s="2">
        <f t="shared" si="10"/>
        <v>1323.3355200001654</v>
      </c>
      <c r="H635" s="2">
        <f t="shared" si="11"/>
        <v>0.35999999986961484</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8296.1700000000419</v>
      </c>
      <c r="D636" s="1">
        <f>'PR-RAS'!E642</f>
        <v>0</v>
      </c>
      <c r="E636" s="1">
        <v>0</v>
      </c>
      <c r="F636" s="1">
        <v>0</v>
      </c>
      <c r="G636" s="2">
        <f t="shared" si="10"/>
        <v>5268.0679500000269</v>
      </c>
      <c r="H636" s="2">
        <f t="shared" si="11"/>
        <v>0.17000000004190952</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1363.33</v>
      </c>
      <c r="D637" s="1">
        <f>'PR-RAS'!E643</f>
        <v>0</v>
      </c>
      <c r="E637" s="1">
        <v>0</v>
      </c>
      <c r="F637" s="1">
        <v>0</v>
      </c>
      <c r="G637" s="2">
        <f t="shared" si="10"/>
        <v>867.07787999999994</v>
      </c>
      <c r="H637" s="2">
        <f t="shared" si="11"/>
        <v>0.32999999999992724</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6932.88</v>
      </c>
      <c r="E638" s="1">
        <v>0</v>
      </c>
      <c r="F638" s="1">
        <v>0</v>
      </c>
      <c r="G638" s="2">
        <f t="shared" si="10"/>
        <v>8832.4891200000002</v>
      </c>
      <c r="H638" s="2">
        <f t="shared" si="11"/>
        <v>0.11999999999989086</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6932.840000000042</v>
      </c>
      <c r="D640" s="1">
        <f>'PR-RAS'!E646</f>
        <v>5889.2399999998697</v>
      </c>
      <c r="E640" s="1">
        <v>0</v>
      </c>
      <c r="F640" s="1">
        <v>0</v>
      </c>
      <c r="G640" s="2">
        <f t="shared" si="10"/>
        <v>11956.53347999986</v>
      </c>
      <c r="H640" s="2">
        <f t="shared" si="11"/>
        <v>0.3999999998277417</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73993.2</v>
      </c>
      <c r="D641" s="1">
        <f>'PR-RAS'!E647</f>
        <v>79808.649999999994</v>
      </c>
      <c r="E641" s="1">
        <v>0</v>
      </c>
      <c r="F641" s="1">
        <v>0</v>
      </c>
      <c r="G641" s="2">
        <f t="shared" si="10"/>
        <v>149510.72</v>
      </c>
      <c r="H641" s="2">
        <f t="shared" si="11"/>
        <v>0.55000000000291038</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712</v>
      </c>
      <c r="D642" s="1">
        <f>'PR-RAS'!E649</f>
        <v>2246.5300000000002</v>
      </c>
      <c r="E642" s="1">
        <v>0</v>
      </c>
      <c r="F642" s="1">
        <v>0</v>
      </c>
      <c r="G642" s="2">
        <f t="shared" si="10"/>
        <v>3336.4434600000004</v>
      </c>
      <c r="H642" s="2">
        <f t="shared" si="11"/>
        <v>0.46999999999979991</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1738.24</v>
      </c>
      <c r="D643" s="1">
        <f>'PR-RAS'!E650</f>
        <v>1052.67</v>
      </c>
      <c r="E643" s="1">
        <v>0</v>
      </c>
      <c r="F643" s="1">
        <v>0</v>
      </c>
      <c r="G643" s="2">
        <f t="shared" si="10"/>
        <v>2467.57836</v>
      </c>
      <c r="H643" s="2">
        <f t="shared" si="11"/>
        <v>0.56999999999993634</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203.71</v>
      </c>
      <c r="D644" s="1">
        <f>'PR-RAS'!E651</f>
        <v>380.43</v>
      </c>
      <c r="E644" s="1">
        <v>0</v>
      </c>
      <c r="F644" s="1">
        <v>0</v>
      </c>
      <c r="G644" s="2">
        <f t="shared" si="10"/>
        <v>620.21851000000004</v>
      </c>
      <c r="H644" s="2">
        <f t="shared" si="11"/>
        <v>0.71999999999999886</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2246.5299999999997</v>
      </c>
      <c r="D645" s="1">
        <f>'PR-RAS'!E652</f>
        <v>2918.7700000000004</v>
      </c>
      <c r="E645" s="1">
        <v>0</v>
      </c>
      <c r="F645" s="1">
        <v>0</v>
      </c>
      <c r="G645" s="2">
        <f t="shared" si="10"/>
        <v>5206.1410800000003</v>
      </c>
      <c r="H645" s="2">
        <f t="shared" si="11"/>
        <v>0.6999999999998181</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50</v>
      </c>
      <c r="D647" s="1">
        <f>'PR-RAS'!E654</f>
        <v>52</v>
      </c>
      <c r="E647" s="1">
        <v>0</v>
      </c>
      <c r="F647" s="1">
        <v>0</v>
      </c>
      <c r="G647" s="2">
        <f t="shared" si="10"/>
        <v>99.484000000000009</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46</v>
      </c>
      <c r="D649" s="1">
        <f>'PR-RAS'!E656</f>
        <v>48</v>
      </c>
      <c r="E649" s="1">
        <v>0</v>
      </c>
      <c r="F649" s="1">
        <v>0</v>
      </c>
      <c r="G649" s="2">
        <f t="shared" si="10"/>
        <v>92.016000000000005</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788158.49</v>
      </c>
      <c r="D668" s="1">
        <f>'PR-RAS'!E675</f>
        <v>995182.49</v>
      </c>
      <c r="E668" s="1">
        <v>0</v>
      </c>
      <c r="F668" s="1">
        <v>0</v>
      </c>
      <c r="G668" s="2">
        <f t="shared" si="10"/>
        <v>1853275.1544899999</v>
      </c>
      <c r="H668" s="2">
        <f t="shared" si="11"/>
        <v>0.97999999998137355</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621.37</v>
      </c>
      <c r="D669" s="1">
        <f>'PR-RAS'!E676</f>
        <v>1134.3900000000001</v>
      </c>
      <c r="E669" s="1">
        <v>0</v>
      </c>
      <c r="F669" s="1">
        <v>0</v>
      </c>
      <c r="G669" s="2">
        <f t="shared" si="10"/>
        <v>1930.6202000000001</v>
      </c>
      <c r="H669" s="2">
        <f t="shared" si="11"/>
        <v>0.76000000000010459</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2651.99</v>
      </c>
      <c r="D687" s="1">
        <f>'PR-RAS'!E694</f>
        <v>0</v>
      </c>
      <c r="E687" s="1">
        <v>0</v>
      </c>
      <c r="F687" s="1">
        <v>0</v>
      </c>
      <c r="G687" s="2">
        <f t="shared" si="10"/>
        <v>1819.26514</v>
      </c>
      <c r="H687" s="2">
        <f t="shared" si="11"/>
        <v>1.0000000000218279E-2</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77363.77</v>
      </c>
      <c r="D703" s="1">
        <f>'PR-RAS'!E710</f>
        <v>59677.08</v>
      </c>
      <c r="E703" s="1">
        <v>0</v>
      </c>
      <c r="F703" s="1">
        <v>0</v>
      </c>
      <c r="G703" s="2">
        <f t="shared" si="10"/>
        <v>138095.98685999998</v>
      </c>
      <c r="H703" s="2">
        <f t="shared" si="11"/>
        <v>0.30999999999767169</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16.45</v>
      </c>
      <c r="D705" s="1">
        <f>'PR-RAS'!E712</f>
        <v>0</v>
      </c>
      <c r="E705" s="1">
        <v>0</v>
      </c>
      <c r="F705" s="1">
        <v>0</v>
      </c>
      <c r="G705" s="2">
        <f t="shared" si="10"/>
        <v>11.580799999999998</v>
      </c>
      <c r="H705" s="2">
        <f t="shared" si="11"/>
        <v>0.44999999999999929</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7803.61</v>
      </c>
      <c r="D709" s="1">
        <f>'PR-RAS'!E716</f>
        <v>2224.56</v>
      </c>
      <c r="E709" s="1">
        <v>0</v>
      </c>
      <c r="F709" s="1">
        <v>0</v>
      </c>
      <c r="G709" s="2">
        <f t="shared" si="10"/>
        <v>8674.9328399999995</v>
      </c>
      <c r="H709" s="2">
        <f t="shared" si="11"/>
        <v>0.83000000000038199</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2376.9499999999998</v>
      </c>
      <c r="D710" s="1">
        <f>'PR-RAS'!E717</f>
        <v>3403.31</v>
      </c>
      <c r="E710" s="1">
        <v>0</v>
      </c>
      <c r="F710" s="1">
        <v>0</v>
      </c>
      <c r="G710" s="2">
        <f t="shared" si="10"/>
        <v>6511.1511299999993</v>
      </c>
      <c r="H710" s="2">
        <f t="shared" si="11"/>
        <v>0.36000000000012733</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16902.5</v>
      </c>
      <c r="D711" s="1">
        <f>'PR-RAS'!E718</f>
        <v>20259.849999999999</v>
      </c>
      <c r="E711" s="1">
        <v>0</v>
      </c>
      <c r="F711" s="1">
        <v>0</v>
      </c>
      <c r="G711" s="2">
        <f t="shared" si="10"/>
        <v>40769.761999999995</v>
      </c>
      <c r="H711" s="2">
        <f t="shared" si="11"/>
        <v>0.65000000000145519</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1982.88</v>
      </c>
      <c r="D713" s="1">
        <f>'PR-RAS'!E720</f>
        <v>2319.37</v>
      </c>
      <c r="E713" s="1">
        <v>0</v>
      </c>
      <c r="F713" s="1">
        <v>0</v>
      </c>
      <c r="G713" s="2">
        <f t="shared" si="10"/>
        <v>4714.5934399999996</v>
      </c>
      <c r="H713" s="2">
        <f t="shared" si="11"/>
        <v>0.48999999999978172</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5552.98</v>
      </c>
      <c r="E714" s="1">
        <v>0</v>
      </c>
      <c r="F714" s="1">
        <v>0</v>
      </c>
      <c r="G714" s="2">
        <f t="shared" si="10"/>
        <v>7918.5494799999988</v>
      </c>
      <c r="H714" s="2">
        <f t="shared" si="11"/>
        <v>2.0000000000436557E-2</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820.37</v>
      </c>
      <c r="D715" s="1">
        <f>'PR-RAS'!E722</f>
        <v>659.79</v>
      </c>
      <c r="E715" s="1">
        <v>0</v>
      </c>
      <c r="F715" s="1">
        <v>0</v>
      </c>
      <c r="G715" s="2">
        <f t="shared" si="10"/>
        <v>1527.9242999999999</v>
      </c>
      <c r="H715" s="2">
        <f t="shared" si="11"/>
        <v>0.58000000000004093</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86</v>
      </c>
      <c r="D718" s="1">
        <f>'PR-RAS'!E725</f>
        <v>0</v>
      </c>
      <c r="E718" s="1">
        <v>0</v>
      </c>
      <c r="F718" s="1">
        <v>0</v>
      </c>
      <c r="G718" s="2">
        <f t="shared" si="10"/>
        <v>61.661999999999999</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50.97</v>
      </c>
      <c r="D719" s="1">
        <f>'PR-RAS'!E726</f>
        <v>42.42</v>
      </c>
      <c r="E719" s="1">
        <v>0</v>
      </c>
      <c r="F719" s="1">
        <v>0</v>
      </c>
      <c r="G719" s="2">
        <f t="shared" si="10"/>
        <v>97.511579999999995</v>
      </c>
      <c r="H719" s="2">
        <f t="shared" si="11"/>
        <v>0.45000000000000284</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10338.030000000001</v>
      </c>
      <c r="E817" s="1">
        <v>0</v>
      </c>
      <c r="F817" s="1">
        <v>0</v>
      </c>
      <c r="G817" s="2">
        <f t="shared" si="18"/>
        <v>16871.664959999998</v>
      </c>
      <c r="H817" s="2">
        <f t="shared" si="19"/>
        <v>3.0000000000654836E-2</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11409.27</v>
      </c>
      <c r="D821" s="1">
        <f>'PR-RAS'!E828</f>
        <v>15494.16</v>
      </c>
      <c r="E821" s="1">
        <v>0</v>
      </c>
      <c r="F821" s="1">
        <v>0</v>
      </c>
      <c r="G821" s="2">
        <f t="shared" si="18"/>
        <v>34766.023799999995</v>
      </c>
      <c r="H821" s="2">
        <f t="shared" si="19"/>
        <v>0.43000000000029104</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680940.07000000007</v>
      </c>
      <c r="D984" s="6">
        <f>BILANCA!E6</f>
        <v>690122.20000000007</v>
      </c>
      <c r="E984" s="6">
        <v>0</v>
      </c>
      <c r="F984" s="6">
        <v>0</v>
      </c>
      <c r="G984" s="7">
        <f t="shared" ref="G984:G1241" si="22">B984/1000*C984+B984/500*D984</f>
        <v>2061.1844700000001</v>
      </c>
      <c r="H984" s="7">
        <f t="shared" si="19"/>
        <v>0.27000000013504177</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559178.53</v>
      </c>
      <c r="D985" s="1">
        <f>BILANCA!E7</f>
        <v>550445.62000000011</v>
      </c>
      <c r="E985" s="1">
        <v>0</v>
      </c>
      <c r="F985" s="1">
        <v>0</v>
      </c>
      <c r="G985" s="2">
        <f t="shared" si="22"/>
        <v>3320.1395400000001</v>
      </c>
      <c r="H985" s="2">
        <f t="shared" si="19"/>
        <v>0.84999999986030161</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559178.53</v>
      </c>
      <c r="D990" s="1">
        <f>BILANCA!E12</f>
        <v>550445.62000000011</v>
      </c>
      <c r="E990" s="1">
        <v>0</v>
      </c>
      <c r="F990" s="1">
        <v>0</v>
      </c>
      <c r="G990" s="2">
        <f t="shared" si="22"/>
        <v>11620.488390000002</v>
      </c>
      <c r="H990" s="2">
        <f t="shared" si="19"/>
        <v>0.84999999986030161</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482654.31000000006</v>
      </c>
      <c r="D991" s="1">
        <f>BILANCA!E13</f>
        <v>468929.99000000011</v>
      </c>
      <c r="E991" s="1">
        <v>0</v>
      </c>
      <c r="F991" s="1">
        <v>0</v>
      </c>
      <c r="G991" s="2">
        <f t="shared" si="22"/>
        <v>11364.114320000002</v>
      </c>
      <c r="H991" s="2">
        <f t="shared" si="19"/>
        <v>0.31999999994877726</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1097945.32</v>
      </c>
      <c r="D993" s="1">
        <f>BILANCA!E15</f>
        <v>1097945.32</v>
      </c>
      <c r="E993" s="1">
        <v>0</v>
      </c>
      <c r="F993" s="1">
        <v>0</v>
      </c>
      <c r="G993" s="2">
        <f t="shared" si="22"/>
        <v>32938.359600000003</v>
      </c>
      <c r="H993" s="2">
        <f t="shared" si="19"/>
        <v>0.64000000013038516</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615291.01</v>
      </c>
      <c r="D996" s="1">
        <f>BILANCA!E18</f>
        <v>629015.32999999996</v>
      </c>
      <c r="E996" s="1">
        <v>0</v>
      </c>
      <c r="F996" s="1">
        <v>0</v>
      </c>
      <c r="G996" s="2">
        <f t="shared" si="22"/>
        <v>24353.181709999997</v>
      </c>
      <c r="H996" s="2">
        <f t="shared" si="19"/>
        <v>0.33999999996740371</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27090.040000000008</v>
      </c>
      <c r="D997" s="1">
        <f>BILANCA!E19</f>
        <v>49604.5</v>
      </c>
      <c r="E997" s="1">
        <v>0</v>
      </c>
      <c r="F997" s="1">
        <v>0</v>
      </c>
      <c r="G997" s="2">
        <f t="shared" si="22"/>
        <v>1768.1865600000001</v>
      </c>
      <c r="H997" s="2">
        <f t="shared" si="19"/>
        <v>0.54000000000814907</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203209.64</v>
      </c>
      <c r="D998" s="1">
        <f>BILANCA!E20</f>
        <v>218593.49</v>
      </c>
      <c r="E998" s="1">
        <v>0</v>
      </c>
      <c r="F998" s="1">
        <v>0</v>
      </c>
      <c r="G998" s="2">
        <f t="shared" si="22"/>
        <v>9605.9493000000002</v>
      </c>
      <c r="H998" s="2">
        <f t="shared" si="19"/>
        <v>0.84999999997671694</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11137.83</v>
      </c>
      <c r="D1003" s="1">
        <f>BILANCA!E25</f>
        <v>12344.21</v>
      </c>
      <c r="E1003" s="1">
        <v>0</v>
      </c>
      <c r="F1003" s="1">
        <v>0</v>
      </c>
      <c r="G1003" s="2">
        <f t="shared" si="22"/>
        <v>716.52499999999998</v>
      </c>
      <c r="H1003" s="2">
        <f t="shared" si="19"/>
        <v>0.37999999999919964</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37653.879999999997</v>
      </c>
      <c r="D1004" s="1">
        <f>BILANCA!E26</f>
        <v>52626.68</v>
      </c>
      <c r="E1004" s="1">
        <v>0</v>
      </c>
      <c r="F1004" s="1">
        <v>0</v>
      </c>
      <c r="G1004" s="2">
        <f t="shared" si="22"/>
        <v>3001.05204</v>
      </c>
      <c r="H1004" s="2">
        <f t="shared" si="19"/>
        <v>0.44000000000232831</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224911.31</v>
      </c>
      <c r="D1006" s="1">
        <f>BILANCA!E28</f>
        <v>233959.88</v>
      </c>
      <c r="E1006" s="1">
        <v>0</v>
      </c>
      <c r="F1006" s="1">
        <v>0</v>
      </c>
      <c r="G1006" s="2">
        <f t="shared" si="22"/>
        <v>15935.114609999999</v>
      </c>
      <c r="H1006" s="2">
        <f t="shared" si="19"/>
        <v>0.42999999999301508</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49434.179999999993</v>
      </c>
      <c r="D1013" s="1">
        <f>BILANCA!E35</f>
        <v>31911.130000000005</v>
      </c>
      <c r="E1013" s="1">
        <v>0</v>
      </c>
      <c r="F1013" s="1">
        <v>0</v>
      </c>
      <c r="G1013" s="2">
        <f t="shared" si="22"/>
        <v>3397.6931999999997</v>
      </c>
      <c r="H1013" s="2">
        <f t="shared" si="19"/>
        <v>0.30999999999767169</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100806.93</v>
      </c>
      <c r="D1014" s="1">
        <f>BILANCA!E36</f>
        <v>103452.56</v>
      </c>
      <c r="E1014" s="1">
        <v>0</v>
      </c>
      <c r="F1014" s="1">
        <v>0</v>
      </c>
      <c r="G1014" s="2">
        <f t="shared" si="22"/>
        <v>9539.0735499999992</v>
      </c>
      <c r="H1014" s="2">
        <f t="shared" si="19"/>
        <v>0.51000000000931323</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51372.75</v>
      </c>
      <c r="D1018" s="1">
        <f>BILANCA!E40</f>
        <v>71541.429999999993</v>
      </c>
      <c r="E1018" s="1">
        <v>0</v>
      </c>
      <c r="F1018" s="1">
        <v>0</v>
      </c>
      <c r="G1018" s="2">
        <f t="shared" si="22"/>
        <v>6805.9463500000002</v>
      </c>
      <c r="H1018" s="2">
        <f t="shared" si="19"/>
        <v>0.67999999999301508</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46388.31</v>
      </c>
      <c r="D1032" s="1">
        <f>BILANCA!E54</f>
        <v>46388.31</v>
      </c>
      <c r="E1032" s="1">
        <v>0</v>
      </c>
      <c r="F1032" s="1">
        <v>0</v>
      </c>
      <c r="G1032" s="2">
        <f t="shared" si="22"/>
        <v>6819.0815699999994</v>
      </c>
      <c r="H1032" s="2">
        <f t="shared" si="19"/>
        <v>0.61999999999534339</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46388.31</v>
      </c>
      <c r="D1033" s="1">
        <f>BILANCA!E55</f>
        <v>46388.31</v>
      </c>
      <c r="E1033" s="1">
        <v>0</v>
      </c>
      <c r="F1033" s="1">
        <v>0</v>
      </c>
      <c r="G1033" s="2">
        <f t="shared" si="22"/>
        <v>6958.2465000000002</v>
      </c>
      <c r="H1033" s="2">
        <f t="shared" si="19"/>
        <v>0.61999999999534339</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121761.54</v>
      </c>
      <c r="D1046" s="1">
        <f>BILANCA!E68</f>
        <v>139676.57999999999</v>
      </c>
      <c r="E1046" s="1">
        <v>0</v>
      </c>
      <c r="F1046" s="1">
        <v>0</v>
      </c>
      <c r="G1046" s="2">
        <f t="shared" si="22"/>
        <v>25270.226099999996</v>
      </c>
      <c r="H1046" s="2">
        <f t="shared" si="19"/>
        <v>0.88000000001920853</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2246.5299999999997</v>
      </c>
      <c r="D1047" s="1">
        <f>BILANCA!E69</f>
        <v>2918.77</v>
      </c>
      <c r="E1047" s="1">
        <v>0</v>
      </c>
      <c r="F1047" s="1">
        <v>0</v>
      </c>
      <c r="G1047" s="2">
        <f t="shared" si="22"/>
        <v>517.38048000000003</v>
      </c>
      <c r="H1047" s="2">
        <f t="shared" si="19"/>
        <v>0.70000000000027285</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2246.5299999999997</v>
      </c>
      <c r="D1048" s="1">
        <f>BILANCA!E70</f>
        <v>2918.77</v>
      </c>
      <c r="E1048" s="1">
        <v>0</v>
      </c>
      <c r="F1048" s="1">
        <v>0</v>
      </c>
      <c r="G1048" s="2">
        <f t="shared" si="22"/>
        <v>525.46455000000003</v>
      </c>
      <c r="H1048" s="2">
        <f t="shared" si="19"/>
        <v>0.70000000000027285</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1944.57</v>
      </c>
      <c r="D1050" s="1">
        <f>BILANCA!E72</f>
        <v>2803.22</v>
      </c>
      <c r="E1050" s="1">
        <v>0</v>
      </c>
      <c r="F1050" s="1">
        <v>0</v>
      </c>
      <c r="G1050" s="2">
        <f t="shared" si="22"/>
        <v>505.91767000000004</v>
      </c>
      <c r="H1050" s="2">
        <f t="shared" si="19"/>
        <v>0.64999999999986358</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301.95999999999998</v>
      </c>
      <c r="D1052" s="1">
        <f>BILANCA!E74</f>
        <v>115.55</v>
      </c>
      <c r="E1052" s="1">
        <v>0</v>
      </c>
      <c r="F1052" s="1">
        <v>0</v>
      </c>
      <c r="G1052" s="2">
        <f t="shared" si="22"/>
        <v>36.781140000000001</v>
      </c>
      <c r="H1052" s="2">
        <f t="shared" si="19"/>
        <v>0.49000000000002331</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14210.09</v>
      </c>
      <c r="D1056" s="1">
        <f>BILANCA!E78</f>
        <v>19877.3</v>
      </c>
      <c r="E1056" s="1">
        <v>0</v>
      </c>
      <c r="F1056" s="1">
        <v>0</v>
      </c>
      <c r="G1056" s="2">
        <f t="shared" si="22"/>
        <v>3939.4223699999998</v>
      </c>
      <c r="H1056" s="2">
        <f t="shared" si="19"/>
        <v>0.38999999999941792</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14210.09</v>
      </c>
      <c r="D1064" s="1">
        <f>BILANCA!E86</f>
        <v>19877.3</v>
      </c>
      <c r="E1064" s="1">
        <v>0</v>
      </c>
      <c r="F1064" s="1">
        <v>0</v>
      </c>
      <c r="G1064" s="2">
        <f t="shared" si="22"/>
        <v>4371.1398900000004</v>
      </c>
      <c r="H1064" s="2">
        <f t="shared" si="19"/>
        <v>0.38999999999941792</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31311.72</v>
      </c>
      <c r="D1124" s="1">
        <f>BILANCA!E146</f>
        <v>37071.86</v>
      </c>
      <c r="E1124" s="1">
        <v>0</v>
      </c>
      <c r="F1124" s="1">
        <v>0</v>
      </c>
      <c r="G1124" s="2">
        <f t="shared" si="22"/>
        <v>14869.21704</v>
      </c>
      <c r="H1124" s="2">
        <f t="shared" si="23"/>
        <v>0.41999999999825377</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13203.85</v>
      </c>
      <c r="D1137" s="1">
        <f>BILANCA!E159</f>
        <v>13001.43</v>
      </c>
      <c r="E1137" s="1">
        <v>0</v>
      </c>
      <c r="F1137" s="1">
        <v>0</v>
      </c>
      <c r="G1137" s="2">
        <f t="shared" si="22"/>
        <v>6037.8333400000001</v>
      </c>
      <c r="H1137" s="2">
        <f t="shared" si="23"/>
        <v>0.57999999999992724</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18779.7</v>
      </c>
      <c r="D1139" s="1">
        <f>BILANCA!E161</f>
        <v>24742.26</v>
      </c>
      <c r="E1139" s="1">
        <v>0</v>
      </c>
      <c r="F1139" s="1">
        <v>0</v>
      </c>
      <c r="G1139" s="2">
        <f t="shared" si="22"/>
        <v>10649.21832</v>
      </c>
      <c r="H1139" s="2">
        <f t="shared" si="23"/>
        <v>0.55999999999767169</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671.83</v>
      </c>
      <c r="D1141" s="1">
        <f>BILANCA!E163</f>
        <v>671.83</v>
      </c>
      <c r="E1141" s="1">
        <v>0</v>
      </c>
      <c r="F1141" s="1">
        <v>0</v>
      </c>
      <c r="G1141" s="2">
        <f t="shared" si="22"/>
        <v>318.44742000000002</v>
      </c>
      <c r="H1141" s="2">
        <f t="shared" si="23"/>
        <v>0.33999999999991815</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73993.2</v>
      </c>
      <c r="D1148" s="1">
        <f>BILANCA!E170</f>
        <v>79808.649999999994</v>
      </c>
      <c r="E1148" s="1">
        <v>0</v>
      </c>
      <c r="F1148" s="1">
        <v>0</v>
      </c>
      <c r="G1148" s="2">
        <f t="shared" si="22"/>
        <v>38545.732499999998</v>
      </c>
      <c r="H1148" s="2">
        <f t="shared" si="23"/>
        <v>0.55000000000291038</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73993.2</v>
      </c>
      <c r="D1151" s="1">
        <f>BILANCA!E173</f>
        <v>79808.649999999994</v>
      </c>
      <c r="E1151" s="1">
        <v>0</v>
      </c>
      <c r="F1151" s="1">
        <v>0</v>
      </c>
      <c r="G1151" s="2">
        <f t="shared" si="22"/>
        <v>39246.563999999998</v>
      </c>
      <c r="H1151" s="2">
        <f t="shared" si="23"/>
        <v>0.55000000000291038</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680940.07000000007</v>
      </c>
      <c r="D1152" s="1">
        <f>BILANCA!E175</f>
        <v>690122.2</v>
      </c>
      <c r="E1152" s="1">
        <v>0</v>
      </c>
      <c r="F1152" s="1">
        <v>0</v>
      </c>
      <c r="G1152" s="2">
        <f t="shared" si="22"/>
        <v>348340.17543000006</v>
      </c>
      <c r="H1152" s="2">
        <f t="shared" si="23"/>
        <v>0.27000000001862645</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109352.04999999999</v>
      </c>
      <c r="D1153" s="1">
        <f>BILANCA!E176</f>
        <v>126612.48</v>
      </c>
      <c r="E1153" s="1">
        <v>0</v>
      </c>
      <c r="F1153" s="1">
        <v>0</v>
      </c>
      <c r="G1153" s="2">
        <f t="shared" si="22"/>
        <v>61638.091700000004</v>
      </c>
      <c r="H1153" s="2">
        <f t="shared" si="23"/>
        <v>0.52999999998428393</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104591.12</v>
      </c>
      <c r="D1154" s="1">
        <f>BILANCA!E177</f>
        <v>123115.39</v>
      </c>
      <c r="E1154" s="1">
        <v>0</v>
      </c>
      <c r="F1154" s="1">
        <v>0</v>
      </c>
      <c r="G1154" s="2">
        <f t="shared" si="22"/>
        <v>59990.544900000001</v>
      </c>
      <c r="H1154" s="2">
        <f t="shared" si="23"/>
        <v>0.50999999999476131</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8675.33</v>
      </c>
      <c r="D1155" s="1">
        <f>BILANCA!E178</f>
        <v>87648.39</v>
      </c>
      <c r="E1155" s="1">
        <v>0</v>
      </c>
      <c r="F1155" s="1">
        <v>0</v>
      </c>
      <c r="G1155" s="2">
        <f t="shared" si="22"/>
        <v>31643.202919999996</v>
      </c>
      <c r="H1155" s="2">
        <f t="shared" si="23"/>
        <v>0.71999999999934516</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14968.41</v>
      </c>
      <c r="D1156" s="1">
        <f>BILANCA!E179</f>
        <v>22680.95</v>
      </c>
      <c r="E1156" s="1">
        <v>0</v>
      </c>
      <c r="F1156" s="1">
        <v>0</v>
      </c>
      <c r="G1156" s="2">
        <f t="shared" si="22"/>
        <v>10437.143629999999</v>
      </c>
      <c r="H1156" s="2">
        <f t="shared" si="23"/>
        <v>0.45999999999912689</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1.77</v>
      </c>
      <c r="D1157" s="1">
        <f>BILANCA!E180</f>
        <v>0</v>
      </c>
      <c r="E1157" s="1">
        <v>0</v>
      </c>
      <c r="F1157" s="1">
        <v>0</v>
      </c>
      <c r="G1157" s="2">
        <f t="shared" si="22"/>
        <v>0.30797999999999998</v>
      </c>
      <c r="H1157" s="2">
        <f t="shared" si="23"/>
        <v>0.22999999999999998</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1.77</v>
      </c>
      <c r="D1160" s="1">
        <f>BILANCA!E183</f>
        <v>0</v>
      </c>
      <c r="E1160" s="1">
        <v>0</v>
      </c>
      <c r="F1160" s="1">
        <v>0</v>
      </c>
      <c r="G1160" s="2">
        <f t="shared" si="22"/>
        <v>0.31329000000000001</v>
      </c>
      <c r="H1160" s="2">
        <f t="shared" si="23"/>
        <v>0.22999999999999998</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80945.61</v>
      </c>
      <c r="D1165" s="1">
        <f>BILANCA!E188</f>
        <v>12786.05</v>
      </c>
      <c r="E1165" s="1">
        <v>0</v>
      </c>
      <c r="F1165" s="1">
        <v>0</v>
      </c>
      <c r="G1165" s="2">
        <f t="shared" si="22"/>
        <v>19386.22322</v>
      </c>
      <c r="H1165" s="2">
        <f t="shared" si="23"/>
        <v>0.43999999999869033</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4760.93</v>
      </c>
      <c r="D1166" s="1">
        <f>BILANCA!E189</f>
        <v>3497.09</v>
      </c>
      <c r="E1166" s="1">
        <v>0</v>
      </c>
      <c r="F1166" s="1">
        <v>0</v>
      </c>
      <c r="G1166" s="2">
        <f t="shared" si="22"/>
        <v>2151.1851300000003</v>
      </c>
      <c r="H1166" s="2">
        <f t="shared" si="23"/>
        <v>0.15999999999985448</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571588.02</v>
      </c>
      <c r="D1214" s="1">
        <f>BILANCA!E237</f>
        <v>563509.72</v>
      </c>
      <c r="E1214" s="1">
        <v>0</v>
      </c>
      <c r="F1214" s="1">
        <v>0</v>
      </c>
      <c r="G1214" s="2">
        <f t="shared" si="22"/>
        <v>392378.32325999998</v>
      </c>
      <c r="H1214" s="2">
        <f t="shared" si="23"/>
        <v>0.30000000004656613</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567423.61</v>
      </c>
      <c r="D1215" s="1">
        <f>BILANCA!E238</f>
        <v>558484.09</v>
      </c>
      <c r="E1215" s="1">
        <v>0</v>
      </c>
      <c r="F1215" s="1">
        <v>0</v>
      </c>
      <c r="G1215" s="2">
        <f t="shared" si="22"/>
        <v>390778.89528</v>
      </c>
      <c r="H1215" s="2">
        <f t="shared" si="23"/>
        <v>0.47999999998137355</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567423.61</v>
      </c>
      <c r="D1216" s="1">
        <f>BILANCA!E239</f>
        <v>558484.09</v>
      </c>
      <c r="E1216" s="1">
        <v>0</v>
      </c>
      <c r="F1216" s="1">
        <v>0</v>
      </c>
      <c r="G1216" s="2">
        <f t="shared" si="22"/>
        <v>392463.28706999996</v>
      </c>
      <c r="H1216" s="2">
        <f t="shared" si="23"/>
        <v>0.47999999998137355</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498597.88</v>
      </c>
      <c r="D1217" s="1">
        <f>BILANCA!E240</f>
        <v>486228.81</v>
      </c>
      <c r="E1217" s="1">
        <v>0</v>
      </c>
      <c r="F1217" s="1">
        <v>0</v>
      </c>
      <c r="G1217" s="2">
        <f t="shared" si="22"/>
        <v>344226.98700000002</v>
      </c>
      <c r="H1217" s="2">
        <f t="shared" si="23"/>
        <v>0.30999999999767169</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68825.73</v>
      </c>
      <c r="D1218" s="1">
        <f>BILANCA!E241</f>
        <v>72255.28</v>
      </c>
      <c r="E1218" s="1">
        <v>0</v>
      </c>
      <c r="F1218" s="1">
        <v>0</v>
      </c>
      <c r="G1218" s="2">
        <f t="shared" si="22"/>
        <v>50134.028149999998</v>
      </c>
      <c r="H1218" s="2">
        <f t="shared" si="23"/>
        <v>0.55000000000291038</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-6932.84</v>
      </c>
      <c r="D1222" s="1">
        <f>BILANCA!E245</f>
        <v>-5889.24</v>
      </c>
      <c r="E1222" s="1">
        <v>0</v>
      </c>
      <c r="F1222" s="1">
        <v>0</v>
      </c>
      <c r="G1222" s="2">
        <f t="shared" si="22"/>
        <v>-4472.0054799999998</v>
      </c>
      <c r="H1222" s="2">
        <f t="shared" si="23"/>
        <v>0.3999999999996362</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6932.84</v>
      </c>
      <c r="D1227" s="1">
        <f>BILANCA!E250</f>
        <v>5889.24</v>
      </c>
      <c r="E1227" s="1">
        <v>0</v>
      </c>
      <c r="F1227" s="1">
        <v>0</v>
      </c>
      <c r="G1227" s="2">
        <f t="shared" si="22"/>
        <v>4565.5620799999997</v>
      </c>
      <c r="H1227" s="2">
        <f t="shared" si="23"/>
        <v>0.3999999999996362</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6932.84</v>
      </c>
      <c r="D1228" s="1">
        <f>BILANCA!E251</f>
        <v>5889.24</v>
      </c>
      <c r="E1228" s="1">
        <v>0</v>
      </c>
      <c r="F1228" s="1">
        <v>0</v>
      </c>
      <c r="G1228" s="2">
        <f t="shared" si="22"/>
        <v>4584.2734</v>
      </c>
      <c r="H1228" s="2">
        <f t="shared" si="23"/>
        <v>0.3999999999996362</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11097.25</v>
      </c>
      <c r="D1232" s="1">
        <f>BILANCA!E255</f>
        <v>10914.87</v>
      </c>
      <c r="E1232" s="1">
        <v>0</v>
      </c>
      <c r="F1232" s="1">
        <v>0</v>
      </c>
      <c r="G1232" s="2">
        <f t="shared" si="22"/>
        <v>8198.8205100000014</v>
      </c>
      <c r="H1232" s="2">
        <f t="shared" si="23"/>
        <v>0.37999999999919964</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20478.22</v>
      </c>
      <c r="D1236" s="1">
        <f>BILANCA!E259</f>
        <v>20478.22</v>
      </c>
      <c r="E1236" s="1">
        <v>0</v>
      </c>
      <c r="F1236" s="1">
        <v>0</v>
      </c>
      <c r="G1236" s="2">
        <f t="shared" si="22"/>
        <v>15542.968980000001</v>
      </c>
      <c r="H1236" s="2">
        <f t="shared" si="23"/>
        <v>0.44000000000232831</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20478.22</v>
      </c>
      <c r="D1237" s="1">
        <f>BILANCA!E260</f>
        <v>20478.22</v>
      </c>
      <c r="E1237" s="1">
        <v>0</v>
      </c>
      <c r="F1237" s="1">
        <v>0</v>
      </c>
      <c r="G1237" s="2">
        <f t="shared" si="22"/>
        <v>15604.40364</v>
      </c>
      <c r="H1237" s="2">
        <f t="shared" si="23"/>
        <v>0.44000000000232831</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13203.85</v>
      </c>
      <c r="D1240" s="1">
        <f>BILANCA!E264</f>
        <v>37644.14</v>
      </c>
      <c r="E1240" s="1">
        <v>0</v>
      </c>
      <c r="F1240" s="1">
        <v>0</v>
      </c>
      <c r="G1240" s="2">
        <f t="shared" si="22"/>
        <v>22742.47741</v>
      </c>
      <c r="H1240" s="2">
        <f t="shared" si="23"/>
        <v>0.28999999999905413</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18779.7</v>
      </c>
      <c r="D1241" s="1">
        <f>BILANCA!E265</f>
        <v>99.55</v>
      </c>
      <c r="E1241" s="1">
        <v>0</v>
      </c>
      <c r="F1241" s="1">
        <v>0</v>
      </c>
      <c r="G1241" s="2">
        <f t="shared" si="22"/>
        <v>4896.5304000000006</v>
      </c>
      <c r="H1241" s="2">
        <f t="shared" si="23"/>
        <v>0.74999999999927525</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14210.09</v>
      </c>
      <c r="D1244" s="1">
        <f>BILANCA!E268</f>
        <v>19877.3</v>
      </c>
      <c r="E1244" s="1">
        <v>0</v>
      </c>
      <c r="F1244" s="1">
        <v>0</v>
      </c>
      <c r="G1244" s="2">
        <f t="shared" si="24"/>
        <v>14084.784090000001</v>
      </c>
      <c r="H1244" s="2">
        <f t="shared" si="23"/>
        <v>0.38999999999941792</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18779.7</v>
      </c>
      <c r="D1262" s="1">
        <f>BILANCA!E286</f>
        <v>24742.26</v>
      </c>
      <c r="E1262" s="1">
        <v>0</v>
      </c>
      <c r="F1262" s="1">
        <v>0</v>
      </c>
      <c r="G1262" s="2">
        <f t="shared" si="24"/>
        <v>19045.717380000002</v>
      </c>
      <c r="H1262" s="2">
        <f t="shared" si="23"/>
        <v>0.55999999999767169</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104591.12</v>
      </c>
      <c r="D1263" s="1">
        <f>BILANCA!E287</f>
        <v>107928.16</v>
      </c>
      <c r="E1263" s="1">
        <v>0</v>
      </c>
      <c r="F1263" s="1">
        <v>0</v>
      </c>
      <c r="G1263" s="2">
        <f t="shared" si="24"/>
        <v>89725.283200000005</v>
      </c>
      <c r="H1263" s="2">
        <f t="shared" si="23"/>
        <v>0.27999999999883585</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15187.23</v>
      </c>
      <c r="E1264" s="1">
        <v>0</v>
      </c>
      <c r="F1264" s="1">
        <v>0</v>
      </c>
      <c r="G1264" s="2">
        <f t="shared" si="24"/>
        <v>8535.2232600000007</v>
      </c>
      <c r="H1264" s="2">
        <f t="shared" si="23"/>
        <v>0.22999999999956344</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4760.93</v>
      </c>
      <c r="D1265" s="1">
        <f>BILANCA!E289</f>
        <v>427.72</v>
      </c>
      <c r="E1265" s="1">
        <v>0</v>
      </c>
      <c r="F1265" s="1">
        <v>0</v>
      </c>
      <c r="G1265" s="2">
        <f t="shared" si="24"/>
        <v>1583.8163399999999</v>
      </c>
      <c r="H1265" s="2">
        <f t="shared" si="23"/>
        <v>0.34999999999968168</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3069.37</v>
      </c>
      <c r="E1266" s="1">
        <v>0</v>
      </c>
      <c r="F1266" s="1">
        <v>0</v>
      </c>
      <c r="G1266" s="2">
        <f t="shared" si="24"/>
        <v>1737.2634199999998</v>
      </c>
      <c r="H1266" s="2">
        <f t="shared" si="23"/>
        <v>0.36999999999989086</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139.94999999999999</v>
      </c>
      <c r="D1271" s="1">
        <f>BILANCA!E295</f>
        <v>139.94999999999999</v>
      </c>
      <c r="E1271" s="1">
        <v>0</v>
      </c>
      <c r="F1271" s="1">
        <v>0</v>
      </c>
      <c r="G1271" s="2">
        <f t="shared" si="24"/>
        <v>120.91679999999997</v>
      </c>
      <c r="H1271" s="2">
        <f t="shared" si="23"/>
        <v>0.10000000000002274</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66767.7</v>
      </c>
      <c r="D1274" s="1">
        <f>BILANCA!E298</f>
        <v>0</v>
      </c>
      <c r="E1274" s="1">
        <v>0</v>
      </c>
      <c r="F1274" s="1">
        <v>0</v>
      </c>
      <c r="G1274" s="2">
        <f t="shared" si="24"/>
        <v>19429.400699999998</v>
      </c>
      <c r="H1274" s="2">
        <f t="shared" si="23"/>
        <v>0.30000000000291038</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14037.93</v>
      </c>
      <c r="D1278" s="1">
        <f>BILANCA!E302</f>
        <v>12646.1</v>
      </c>
      <c r="E1278" s="1">
        <v>0</v>
      </c>
      <c r="F1278" s="1">
        <v>0</v>
      </c>
      <c r="G1278" s="2">
        <f t="shared" si="24"/>
        <v>11602.388349999999</v>
      </c>
      <c r="H1278" s="2">
        <f t="shared" si="23"/>
        <v>0.17000000000007276</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1049675.2</v>
      </c>
      <c r="D1408" s="1">
        <f>'RAS-funkcijski'!E114</f>
        <v>1278693.8599999999</v>
      </c>
      <c r="E1408" s="1">
        <v>0</v>
      </c>
      <c r="F1408" s="1">
        <v>0</v>
      </c>
      <c r="G1408" s="2">
        <f t="shared" si="24"/>
        <v>396776.92119999998</v>
      </c>
      <c r="H1408" s="2">
        <f t="shared" si="27"/>
        <v>0.34000000008381903</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993695.5</v>
      </c>
      <c r="D1409" s="1">
        <f>'RAS-funkcijski'!E115</f>
        <v>1187034.45</v>
      </c>
      <c r="E1409" s="1">
        <v>0</v>
      </c>
      <c r="F1409" s="1">
        <v>0</v>
      </c>
      <c r="G1409" s="2">
        <f t="shared" si="24"/>
        <v>373821.84840000002</v>
      </c>
      <c r="H1409" s="2">
        <f t="shared" si="27"/>
        <v>0.94999999995343387</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993695.5</v>
      </c>
      <c r="D1411" s="1">
        <f>'RAS-funkcijski'!E117</f>
        <v>1187034.45</v>
      </c>
      <c r="E1411" s="1">
        <v>0</v>
      </c>
      <c r="F1411" s="1">
        <v>0</v>
      </c>
      <c r="G1411" s="2">
        <f t="shared" si="24"/>
        <v>380557.37719999999</v>
      </c>
      <c r="H1411" s="2">
        <f t="shared" si="27"/>
        <v>0.94999999995343387</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55979.7</v>
      </c>
      <c r="D1420" s="1">
        <f>'RAS-funkcijski'!E126</f>
        <v>91659.41</v>
      </c>
      <c r="E1420" s="1">
        <v>0</v>
      </c>
      <c r="F1420" s="1">
        <v>0</v>
      </c>
      <c r="G1420" s="2">
        <f t="shared" si="24"/>
        <v>29194.419439999998</v>
      </c>
      <c r="H1420" s="2">
        <f t="shared" si="27"/>
        <v>0.71000000000640284</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1049675.2</v>
      </c>
      <c r="D1435" s="13">
        <f>'RAS-funkcijski'!E141</f>
        <v>1278693.8599999999</v>
      </c>
      <c r="E1435" s="13">
        <v>0</v>
      </c>
      <c r="F1435" s="13">
        <v>0</v>
      </c>
      <c r="G1435" s="14">
        <f t="shared" si="24"/>
        <v>494167.62004000001</v>
      </c>
      <c r="H1435" s="14">
        <f t="shared" si="27"/>
        <v>0.34000000008381903</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10763.67</v>
      </c>
      <c r="D1436" s="6">
        <f>'P-VRIO'!E5</f>
        <v>0</v>
      </c>
      <c r="E1436" s="6">
        <v>0</v>
      </c>
      <c r="F1436" s="6">
        <v>0</v>
      </c>
      <c r="G1436" s="7">
        <f t="shared" si="24"/>
        <v>10.763670000000001</v>
      </c>
      <c r="H1436" s="7">
        <f t="shared" si="27"/>
        <v>0.32999999999992724</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10763.67</v>
      </c>
      <c r="D1453" s="1">
        <f>'P-VRIO'!E22</f>
        <v>0</v>
      </c>
      <c r="E1453" s="1">
        <v>0</v>
      </c>
      <c r="F1453" s="1">
        <v>0</v>
      </c>
      <c r="G1453" s="2">
        <f t="shared" si="24"/>
        <v>193.74606</v>
      </c>
      <c r="H1453" s="2">
        <f t="shared" si="27"/>
        <v>0.32999999999992724</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10763.67</v>
      </c>
      <c r="D1454" s="1">
        <f>'P-VRIO'!E23</f>
        <v>0</v>
      </c>
      <c r="E1454" s="1">
        <v>0</v>
      </c>
      <c r="F1454" s="1">
        <v>0</v>
      </c>
      <c r="G1454" s="2">
        <f t="shared" si="24"/>
        <v>204.50972999999999</v>
      </c>
      <c r="H1454" s="2">
        <f t="shared" si="27"/>
        <v>0.32999999999992724</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10763.67</v>
      </c>
      <c r="D1456" s="1">
        <f>'P-VRIO'!E25</f>
        <v>0</v>
      </c>
      <c r="E1456" s="1">
        <v>0</v>
      </c>
      <c r="F1456" s="1">
        <v>0</v>
      </c>
      <c r="G1456" s="2">
        <f t="shared" si="24"/>
        <v>226.03707000000003</v>
      </c>
      <c r="H1456" s="2">
        <f t="shared" si="27"/>
        <v>0.32999999999992724</v>
      </c>
      <c r="I1456" s="10">
        <f t="shared" si="30"/>
        <v>74.592233099983559</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109352.05</v>
      </c>
      <c r="D1480" s="6"/>
      <c r="E1480" s="6">
        <v>0</v>
      </c>
      <c r="F1480" s="6">
        <v>0</v>
      </c>
      <c r="G1480" s="7">
        <f t="shared" ref="G1480:G1580" si="34">B1480/1000*C1480</f>
        <v>109.35205000000001</v>
      </c>
      <c r="H1480" s="7">
        <f t="shared" ref="H1480:H1580" si="35">ABS(C1480-ROUND(C1480,0))</f>
        <v>5.0000000002910383E-2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1376932.81</v>
      </c>
      <c r="D1481" s="1">
        <v>0</v>
      </c>
      <c r="E1481" s="1">
        <v>0</v>
      </c>
      <c r="F1481" s="1">
        <v>0</v>
      </c>
      <c r="G1481" s="2">
        <f t="shared" si="34"/>
        <v>2753.86562</v>
      </c>
      <c r="H1481" s="2">
        <f t="shared" si="35"/>
        <v>0.18999999994412065</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10949.77</v>
      </c>
      <c r="D1482" s="1">
        <v>0</v>
      </c>
      <c r="E1482" s="1">
        <v>0</v>
      </c>
      <c r="F1482" s="1">
        <v>0</v>
      </c>
      <c r="G1482" s="2">
        <f t="shared" si="34"/>
        <v>32.849310000000003</v>
      </c>
      <c r="H1482" s="2">
        <f t="shared" si="35"/>
        <v>0.22999999999956344</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1342538.05</v>
      </c>
      <c r="D1483" s="1">
        <v>0</v>
      </c>
      <c r="E1483" s="1">
        <v>0</v>
      </c>
      <c r="F1483" s="1">
        <v>0</v>
      </c>
      <c r="G1483" s="2">
        <f t="shared" si="34"/>
        <v>5370.1522000000004</v>
      </c>
      <c r="H1483" s="2">
        <f t="shared" si="35"/>
        <v>5.0000000046566129E-2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1092725.78</v>
      </c>
      <c r="D1484" s="1">
        <v>0</v>
      </c>
      <c r="E1484" s="1">
        <v>0</v>
      </c>
      <c r="F1484" s="1">
        <v>0</v>
      </c>
      <c r="G1484" s="2">
        <f t="shared" si="34"/>
        <v>5463.6289000000006</v>
      </c>
      <c r="H1484" s="2">
        <f t="shared" si="35"/>
        <v>0.21999999997206032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213172.95</v>
      </c>
      <c r="D1485" s="1">
        <v>0</v>
      </c>
      <c r="E1485" s="1">
        <v>0</v>
      </c>
      <c r="F1485" s="1">
        <v>0</v>
      </c>
      <c r="G1485" s="2">
        <f t="shared" si="34"/>
        <v>1279.0377000000001</v>
      </c>
      <c r="H1485" s="2">
        <f t="shared" si="35"/>
        <v>4.9999999988358468E-2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979.77</v>
      </c>
      <c r="D1486" s="1">
        <v>0</v>
      </c>
      <c r="E1486" s="1">
        <v>0</v>
      </c>
      <c r="F1486" s="1">
        <v>0</v>
      </c>
      <c r="G1486" s="2">
        <f t="shared" si="34"/>
        <v>6.85839</v>
      </c>
      <c r="H1486" s="2">
        <f t="shared" si="35"/>
        <v>0.23000000000001819</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25832.19</v>
      </c>
      <c r="D1489" s="1">
        <v>0</v>
      </c>
      <c r="E1489" s="1">
        <v>0</v>
      </c>
      <c r="F1489" s="1">
        <v>0</v>
      </c>
      <c r="G1489" s="2">
        <f t="shared" si="34"/>
        <v>258.32189999999997</v>
      </c>
      <c r="H1489" s="2">
        <f t="shared" si="35"/>
        <v>0.18999999999869033</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9827.36</v>
      </c>
      <c r="D1491" s="1">
        <v>0</v>
      </c>
      <c r="E1491" s="1">
        <v>0</v>
      </c>
      <c r="F1491" s="1">
        <v>0</v>
      </c>
      <c r="G1491" s="2">
        <f t="shared" si="34"/>
        <v>117.92832000000001</v>
      </c>
      <c r="H1491" s="2">
        <f t="shared" si="35"/>
        <v>0.36000000000058208</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23444.99</v>
      </c>
      <c r="D1492" s="1">
        <v>0</v>
      </c>
      <c r="E1492" s="1">
        <v>0</v>
      </c>
      <c r="F1492" s="1">
        <v>0</v>
      </c>
      <c r="G1492" s="2">
        <f t="shared" si="34"/>
        <v>304.78487000000001</v>
      </c>
      <c r="H1492" s="2">
        <f t="shared" si="35"/>
        <v>9.9999999983992893E-3</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1359672.3800000001</v>
      </c>
      <c r="D1499" s="1">
        <v>0</v>
      </c>
      <c r="E1499" s="1">
        <v>0</v>
      </c>
      <c r="F1499" s="1">
        <v>0</v>
      </c>
      <c r="G1499" s="2">
        <f t="shared" si="34"/>
        <v>27193.447600000003</v>
      </c>
      <c r="H1499" s="2">
        <f t="shared" si="35"/>
        <v>0.38000000012107193</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18368.669999999998</v>
      </c>
      <c r="D1500" s="1">
        <v>0</v>
      </c>
      <c r="E1500" s="1">
        <v>0</v>
      </c>
      <c r="F1500" s="1">
        <v>0</v>
      </c>
      <c r="G1500" s="2">
        <f t="shared" si="34"/>
        <v>385.74207000000001</v>
      </c>
      <c r="H1500" s="2">
        <f t="shared" si="35"/>
        <v>0.33000000000174623</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1316594.8800000001</v>
      </c>
      <c r="D1501" s="1">
        <v>0</v>
      </c>
      <c r="E1501" s="1">
        <v>0</v>
      </c>
      <c r="F1501" s="1">
        <v>0</v>
      </c>
      <c r="G1501" s="2">
        <f t="shared" si="34"/>
        <v>28965.087360000001</v>
      </c>
      <c r="H1501" s="2">
        <f t="shared" si="35"/>
        <v>0.11999999987892807</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1008902.04</v>
      </c>
      <c r="D1502" s="1">
        <v>0</v>
      </c>
      <c r="E1502" s="1">
        <v>0</v>
      </c>
      <c r="F1502" s="1">
        <v>0</v>
      </c>
      <c r="G1502" s="2">
        <f t="shared" si="34"/>
        <v>23204.746920000001</v>
      </c>
      <c r="H1502" s="2">
        <f t="shared" si="35"/>
        <v>4.0000000037252903E-2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205831.82</v>
      </c>
      <c r="D1503" s="1">
        <v>0</v>
      </c>
      <c r="E1503" s="1">
        <v>0</v>
      </c>
      <c r="F1503" s="1">
        <v>0</v>
      </c>
      <c r="G1503" s="2">
        <f t="shared" si="34"/>
        <v>4939.9636799999998</v>
      </c>
      <c r="H1503" s="2">
        <f t="shared" si="35"/>
        <v>0.17999999999301508</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1164.78</v>
      </c>
      <c r="D1504" s="1">
        <v>0</v>
      </c>
      <c r="E1504" s="1">
        <v>0</v>
      </c>
      <c r="F1504" s="1">
        <v>0</v>
      </c>
      <c r="G1504" s="2">
        <f t="shared" si="34"/>
        <v>29.119500000000002</v>
      </c>
      <c r="H1504" s="2">
        <f t="shared" si="35"/>
        <v>0.22000000000002728</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25837.45</v>
      </c>
      <c r="D1507" s="1">
        <v>0</v>
      </c>
      <c r="E1507" s="1">
        <v>0</v>
      </c>
      <c r="F1507" s="1">
        <v>0</v>
      </c>
      <c r="G1507" s="2">
        <f t="shared" si="34"/>
        <v>723.44860000000006</v>
      </c>
      <c r="H1507" s="2">
        <f t="shared" si="35"/>
        <v>0.4500000000007276</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74858.789999999994</v>
      </c>
      <c r="D1509" s="1">
        <v>0</v>
      </c>
      <c r="E1509" s="1">
        <v>0</v>
      </c>
      <c r="F1509" s="1">
        <v>0</v>
      </c>
      <c r="G1509" s="2">
        <f t="shared" si="34"/>
        <v>2245.7636999999995</v>
      </c>
      <c r="H1509" s="2">
        <f t="shared" si="35"/>
        <v>0.21000000000640284</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24708.83</v>
      </c>
      <c r="D1510" s="1">
        <v>0</v>
      </c>
      <c r="E1510" s="1">
        <v>0</v>
      </c>
      <c r="F1510" s="1">
        <v>0</v>
      </c>
      <c r="G1510" s="2">
        <f t="shared" si="34"/>
        <v>765.97373000000005</v>
      </c>
      <c r="H1510" s="2">
        <f t="shared" si="35"/>
        <v>0.16999999999825377</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126612.47999999998</v>
      </c>
      <c r="D1517" s="1">
        <v>0</v>
      </c>
      <c r="E1517" s="1">
        <v>0</v>
      </c>
      <c r="F1517" s="1">
        <v>0</v>
      </c>
      <c r="G1517" s="2">
        <f t="shared" si="34"/>
        <v>4811.2742399999988</v>
      </c>
      <c r="H1517" s="2">
        <f t="shared" si="35"/>
        <v>0.47999999998137355</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108355.88000000002</v>
      </c>
      <c r="D1518" s="1">
        <v>0</v>
      </c>
      <c r="E1518" s="1">
        <v>0</v>
      </c>
      <c r="F1518" s="1">
        <v>0</v>
      </c>
      <c r="G1518" s="2">
        <f t="shared" si="34"/>
        <v>4225.8793200000009</v>
      </c>
      <c r="H1518" s="2">
        <f t="shared" si="35"/>
        <v>0.11999999998079147</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479.05</v>
      </c>
      <c r="D1519" s="1">
        <v>0</v>
      </c>
      <c r="E1519" s="1">
        <v>0</v>
      </c>
      <c r="F1519" s="1">
        <v>0</v>
      </c>
      <c r="G1519" s="2">
        <f t="shared" si="34"/>
        <v>19.162000000000003</v>
      </c>
      <c r="H1519" s="2">
        <f t="shared" si="35"/>
        <v>5.0000000000011369E-2</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479.05</v>
      </c>
      <c r="D1523" s="1">
        <v>0</v>
      </c>
      <c r="E1523" s="1">
        <v>0</v>
      </c>
      <c r="F1523" s="1">
        <v>0</v>
      </c>
      <c r="G1523" s="2">
        <f t="shared" si="34"/>
        <v>21.078199999999999</v>
      </c>
      <c r="H1523" s="2">
        <f t="shared" si="35"/>
        <v>5.0000000000011369E-2</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107449.11000000002</v>
      </c>
      <c r="D1524" s="1">
        <v>0</v>
      </c>
      <c r="E1524" s="1">
        <v>0</v>
      </c>
      <c r="F1524" s="1">
        <v>0</v>
      </c>
      <c r="G1524" s="2">
        <f t="shared" si="34"/>
        <v>4835.2099500000004</v>
      </c>
      <c r="H1524" s="2">
        <f t="shared" si="35"/>
        <v>0.11000000001513399</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87396.260000000009</v>
      </c>
      <c r="D1525" s="1">
        <v>0</v>
      </c>
      <c r="E1525" s="1">
        <v>0</v>
      </c>
      <c r="F1525" s="1">
        <v>0</v>
      </c>
      <c r="G1525" s="2">
        <f t="shared" si="34"/>
        <v>4020.2279600000002</v>
      </c>
      <c r="H1525" s="2">
        <f t="shared" si="35"/>
        <v>0.26000000000931323</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80507.990000000005</v>
      </c>
      <c r="D1526" s="1">
        <v>0</v>
      </c>
      <c r="E1526" s="1">
        <v>0</v>
      </c>
      <c r="F1526" s="1">
        <v>0</v>
      </c>
      <c r="G1526" s="2">
        <f t="shared" si="34"/>
        <v>3783.8755300000003</v>
      </c>
      <c r="H1526" s="2">
        <f t="shared" si="35"/>
        <v>9.9999999947613105E-3</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730.8</v>
      </c>
      <c r="D1527" s="1">
        <v>0</v>
      </c>
      <c r="E1527" s="1">
        <v>0</v>
      </c>
      <c r="F1527" s="1">
        <v>0</v>
      </c>
      <c r="G1527" s="2">
        <f t="shared" si="34"/>
        <v>35.078400000000002</v>
      </c>
      <c r="H1527" s="2">
        <f t="shared" si="35"/>
        <v>0.20000000000004547</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5230.75</v>
      </c>
      <c r="D1528" s="1">
        <v>0</v>
      </c>
      <c r="E1528" s="1">
        <v>0</v>
      </c>
      <c r="F1528" s="1">
        <v>0</v>
      </c>
      <c r="G1528" s="2">
        <f t="shared" si="34"/>
        <v>256.30675000000002</v>
      </c>
      <c r="H1528" s="2">
        <f t="shared" si="35"/>
        <v>0.25</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926.72</v>
      </c>
      <c r="D1529" s="1">
        <v>0</v>
      </c>
      <c r="E1529" s="1">
        <v>0</v>
      </c>
      <c r="F1529" s="1">
        <v>0</v>
      </c>
      <c r="G1529" s="2">
        <f t="shared" si="34"/>
        <v>46.336000000000006</v>
      </c>
      <c r="H1529" s="2">
        <f t="shared" si="35"/>
        <v>0.27999999999997272</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1089.97</v>
      </c>
      <c r="D1530" s="1">
        <v>0</v>
      </c>
      <c r="E1530" s="1">
        <v>0</v>
      </c>
      <c r="F1530" s="1">
        <v>0</v>
      </c>
      <c r="G1530" s="2">
        <f t="shared" si="34"/>
        <v>55.588470000000001</v>
      </c>
      <c r="H1530" s="2">
        <f t="shared" si="35"/>
        <v>2.9999999999972715E-2</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1089.96</v>
      </c>
      <c r="D1531" s="1">
        <v>0</v>
      </c>
      <c r="E1531" s="1">
        <v>0</v>
      </c>
      <c r="F1531" s="1">
        <v>0</v>
      </c>
      <c r="G1531" s="2">
        <f t="shared" si="34"/>
        <v>56.67792</v>
      </c>
      <c r="H1531" s="2">
        <f t="shared" si="35"/>
        <v>3.999999999996362E-2</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0.01</v>
      </c>
      <c r="D1533" s="1">
        <v>0</v>
      </c>
      <c r="E1533" s="1">
        <v>0</v>
      </c>
      <c r="F1533" s="1">
        <v>0</v>
      </c>
      <c r="G1533" s="2">
        <f t="shared" si="34"/>
        <v>5.4000000000000001E-4</v>
      </c>
      <c r="H1533" s="2">
        <f t="shared" si="35"/>
        <v>0.01</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18962.88</v>
      </c>
      <c r="D1560" s="1">
        <v>0</v>
      </c>
      <c r="E1560" s="1">
        <v>0</v>
      </c>
      <c r="F1560" s="1">
        <v>0</v>
      </c>
      <c r="G1560" s="2">
        <f t="shared" si="34"/>
        <v>1535.9932800000001</v>
      </c>
      <c r="H1560" s="2">
        <f t="shared" si="35"/>
        <v>0.11999999999898137</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910.69</v>
      </c>
      <c r="D1561" s="1">
        <v>0</v>
      </c>
      <c r="E1561" s="1">
        <v>0</v>
      </c>
      <c r="F1561" s="1">
        <v>0</v>
      </c>
      <c r="G1561" s="2">
        <f t="shared" si="34"/>
        <v>74.676580000000001</v>
      </c>
      <c r="H1561" s="2">
        <f t="shared" si="35"/>
        <v>0.30999999999994543</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4405</v>
      </c>
      <c r="D1563" s="1">
        <v>0</v>
      </c>
      <c r="E1563" s="1">
        <v>0</v>
      </c>
      <c r="F1563" s="1">
        <v>0</v>
      </c>
      <c r="G1563" s="2">
        <f t="shared" si="34"/>
        <v>370.02000000000004</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13647.19</v>
      </c>
      <c r="D1564" s="1">
        <v>0</v>
      </c>
      <c r="E1564" s="1">
        <v>0</v>
      </c>
      <c r="F1564" s="1">
        <v>0</v>
      </c>
      <c r="G1564" s="2">
        <f t="shared" si="34"/>
        <v>1160.01115</v>
      </c>
      <c r="H1564" s="2">
        <f t="shared" si="35"/>
        <v>0.19000000000050932</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427.71999999999997</v>
      </c>
      <c r="D1565" s="1">
        <v>0</v>
      </c>
      <c r="E1565" s="1">
        <v>0</v>
      </c>
      <c r="F1565" s="1">
        <v>0</v>
      </c>
      <c r="G1565" s="2">
        <f t="shared" si="34"/>
        <v>36.783919999999995</v>
      </c>
      <c r="H1565" s="2">
        <f t="shared" si="35"/>
        <v>0.28000000000002956</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422.46</v>
      </c>
      <c r="D1566" s="1">
        <v>0</v>
      </c>
      <c r="E1566" s="1">
        <v>0</v>
      </c>
      <c r="F1566" s="1">
        <v>0</v>
      </c>
      <c r="G1566" s="2">
        <f t="shared" si="34"/>
        <v>36.754019999999997</v>
      </c>
      <c r="H1566" s="2">
        <f t="shared" si="35"/>
        <v>0.45999999999997954</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5.26</v>
      </c>
      <c r="D1567" s="1">
        <v>0</v>
      </c>
      <c r="E1567" s="1">
        <v>0</v>
      </c>
      <c r="F1567" s="1">
        <v>0</v>
      </c>
      <c r="G1567" s="2">
        <f t="shared" si="34"/>
        <v>0.46287999999999996</v>
      </c>
      <c r="H1567" s="2">
        <f t="shared" si="35"/>
        <v>0.25999999999999979</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18256.599999999999</v>
      </c>
      <c r="D1576" s="1">
        <v>0</v>
      </c>
      <c r="E1576" s="1">
        <v>0</v>
      </c>
      <c r="F1576" s="1">
        <v>0</v>
      </c>
      <c r="G1576" s="2">
        <f t="shared" si="34"/>
        <v>1770.8901999999998</v>
      </c>
      <c r="H1576" s="2">
        <f t="shared" si="35"/>
        <v>0.40000000000145519</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560</v>
      </c>
      <c r="D1577" s="1">
        <v>0</v>
      </c>
      <c r="E1577" s="1">
        <v>0</v>
      </c>
      <c r="F1577" s="1">
        <v>0</v>
      </c>
      <c r="G1577" s="2">
        <f t="shared" si="34"/>
        <v>54.88</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14627.23</v>
      </c>
      <c r="D1578" s="1">
        <v>0</v>
      </c>
      <c r="E1578" s="1">
        <v>0</v>
      </c>
      <c r="F1578" s="1">
        <v>0</v>
      </c>
      <c r="G1578" s="2">
        <f t="shared" si="34"/>
        <v>1448.0957700000001</v>
      </c>
      <c r="H1578" s="2">
        <f t="shared" si="35"/>
        <v>0.22999999999956344</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3069.37</v>
      </c>
      <c r="D1579" s="1">
        <v>0</v>
      </c>
      <c r="E1579" s="1">
        <v>0</v>
      </c>
      <c r="F1579" s="1">
        <v>0</v>
      </c>
      <c r="G1579" s="2">
        <f t="shared" si="34"/>
        <v>306.93700000000001</v>
      </c>
      <c r="H1579" s="2">
        <f t="shared" si="35"/>
        <v>0.36999999999989086</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3318</v>
      </c>
      <c r="B1" s="378"/>
      <c r="C1" s="378"/>
    </row>
    <row r="2" spans="1:17" ht="33" customHeight="1" x14ac:dyDescent="0.2">
      <c r="A2" s="379" t="s">
        <v>3319</v>
      </c>
      <c r="B2" s="380"/>
      <c r="C2" s="377"/>
      <c r="D2" s="4"/>
      <c r="E2" s="4"/>
      <c r="F2" s="4"/>
      <c r="G2" s="4"/>
      <c r="H2" s="4"/>
      <c r="I2" s="4"/>
      <c r="J2" s="4"/>
      <c r="K2" s="4"/>
      <c r="L2" s="4"/>
      <c r="M2" s="4"/>
      <c r="N2" s="4"/>
      <c r="O2" s="4"/>
      <c r="P2" s="4"/>
      <c r="Q2" s="4"/>
    </row>
    <row r="3" spans="1:17" ht="18.75" customHeight="1" x14ac:dyDescent="0.2">
      <c r="A3" s="304" t="s">
        <v>3320</v>
      </c>
      <c r="B3" s="381" t="s">
        <v>3321</v>
      </c>
      <c r="C3" s="377"/>
      <c r="D3" s="4"/>
      <c r="E3" s="4"/>
      <c r="F3" s="4"/>
      <c r="G3" s="4"/>
      <c r="H3" s="4"/>
      <c r="I3" s="4"/>
      <c r="J3" s="4"/>
      <c r="K3" s="4"/>
      <c r="L3" s="4"/>
      <c r="M3" s="4"/>
      <c r="N3" s="4"/>
      <c r="O3" s="4"/>
      <c r="P3" s="4"/>
      <c r="Q3" s="4"/>
    </row>
    <row r="4" spans="1:17" ht="37.5" hidden="1" customHeight="1" x14ac:dyDescent="0.2">
      <c r="A4" s="305" t="s">
        <v>3322</v>
      </c>
      <c r="B4" s="376" t="s">
        <v>3323</v>
      </c>
      <c r="C4" s="377"/>
      <c r="D4" s="4"/>
      <c r="E4" s="4"/>
      <c r="F4" s="4"/>
      <c r="G4" s="4"/>
      <c r="H4" s="4"/>
      <c r="I4" s="4"/>
      <c r="J4" s="4"/>
      <c r="K4" s="4"/>
      <c r="L4" s="4"/>
      <c r="M4" s="4"/>
      <c r="N4" s="4"/>
      <c r="O4" s="4"/>
      <c r="P4" s="4"/>
      <c r="Q4" s="4"/>
    </row>
    <row r="5" spans="1:17" ht="48" hidden="1" customHeight="1" x14ac:dyDescent="0.2">
      <c r="A5" s="305" t="s">
        <v>3322</v>
      </c>
      <c r="B5" s="376" t="s">
        <v>3324</v>
      </c>
      <c r="C5" s="377"/>
      <c r="D5" s="4"/>
      <c r="E5" s="4"/>
      <c r="F5" s="4"/>
      <c r="G5" s="4"/>
      <c r="H5" s="4"/>
      <c r="I5" s="4"/>
      <c r="J5" s="4"/>
      <c r="K5" s="4"/>
      <c r="L5" s="4"/>
      <c r="M5" s="4"/>
      <c r="N5" s="4"/>
      <c r="O5" s="4"/>
      <c r="P5" s="4"/>
      <c r="Q5" s="4"/>
    </row>
    <row r="6" spans="1:17" ht="59.25" hidden="1" customHeight="1" x14ac:dyDescent="0.2">
      <c r="A6" s="305" t="s">
        <v>3322</v>
      </c>
      <c r="B6" s="376" t="s">
        <v>3325</v>
      </c>
      <c r="C6" s="377"/>
      <c r="D6" s="4"/>
      <c r="E6" s="4"/>
      <c r="F6" s="4"/>
      <c r="G6" s="4"/>
      <c r="H6" s="4"/>
      <c r="I6" s="4"/>
      <c r="J6" s="4"/>
      <c r="K6" s="4"/>
      <c r="L6" s="4"/>
      <c r="M6" s="4"/>
      <c r="N6" s="4"/>
      <c r="O6" s="4"/>
      <c r="P6" s="4"/>
      <c r="Q6" s="4"/>
    </row>
    <row r="7" spans="1:17" ht="48" hidden="1" customHeight="1" x14ac:dyDescent="0.2">
      <c r="A7" s="305" t="s">
        <v>3326</v>
      </c>
      <c r="B7" s="376" t="s">
        <v>3327</v>
      </c>
      <c r="C7" s="377"/>
      <c r="D7" s="4"/>
      <c r="E7" s="4"/>
      <c r="F7" s="4"/>
      <c r="G7" s="4"/>
      <c r="H7" s="4"/>
      <c r="I7" s="4"/>
      <c r="J7" s="4"/>
      <c r="K7" s="4"/>
      <c r="L7" s="4"/>
      <c r="M7" s="4"/>
      <c r="N7" s="4"/>
      <c r="O7" s="4"/>
      <c r="P7" s="4"/>
      <c r="Q7" s="4"/>
    </row>
    <row r="8" spans="1:17" ht="41.25" hidden="1" customHeight="1" x14ac:dyDescent="0.2">
      <c r="A8" s="305" t="s">
        <v>3328</v>
      </c>
      <c r="B8" s="376" t="s">
        <v>3329</v>
      </c>
      <c r="C8" s="377"/>
      <c r="D8" s="4"/>
      <c r="E8" s="4"/>
      <c r="F8" s="4"/>
      <c r="G8" s="4"/>
      <c r="H8" s="4"/>
      <c r="I8" s="4"/>
      <c r="J8" s="4"/>
      <c r="K8" s="4"/>
      <c r="L8" s="4"/>
      <c r="M8" s="4"/>
      <c r="N8" s="4"/>
      <c r="O8" s="4"/>
      <c r="P8" s="4"/>
      <c r="Q8" s="4"/>
    </row>
    <row r="9" spans="1:17" ht="59.25" hidden="1" customHeight="1" x14ac:dyDescent="0.2">
      <c r="A9" s="305" t="s">
        <v>3330</v>
      </c>
      <c r="B9" s="376" t="s">
        <v>3331</v>
      </c>
      <c r="C9" s="377"/>
      <c r="D9" s="4"/>
      <c r="E9" s="4"/>
      <c r="F9" s="4"/>
      <c r="G9" s="4"/>
      <c r="H9" s="4"/>
      <c r="I9" s="4"/>
      <c r="J9" s="4"/>
      <c r="K9" s="4"/>
      <c r="L9" s="4"/>
      <c r="M9" s="4"/>
      <c r="N9" s="4"/>
      <c r="O9" s="4"/>
      <c r="P9" s="4"/>
      <c r="Q9" s="4"/>
    </row>
    <row r="10" spans="1:17" ht="61.5" hidden="1" customHeight="1" x14ac:dyDescent="0.2">
      <c r="A10" s="305" t="s">
        <v>3330</v>
      </c>
      <c r="B10" s="376" t="s">
        <v>3332</v>
      </c>
      <c r="C10" s="377"/>
      <c r="D10" s="4"/>
      <c r="E10" s="4"/>
      <c r="F10" s="4"/>
      <c r="G10" s="4"/>
      <c r="H10" s="4"/>
      <c r="I10" s="4"/>
      <c r="J10" s="4"/>
      <c r="K10" s="4"/>
      <c r="L10" s="4"/>
      <c r="M10" s="4"/>
      <c r="N10" s="4"/>
      <c r="O10" s="4"/>
      <c r="P10" s="4"/>
      <c r="Q10" s="4"/>
    </row>
    <row r="11" spans="1:17" ht="43.5" hidden="1" customHeight="1" x14ac:dyDescent="0.2">
      <c r="A11" s="305" t="s">
        <v>3330</v>
      </c>
      <c r="B11" s="376" t="s">
        <v>3333</v>
      </c>
      <c r="C11" s="377"/>
      <c r="D11" s="4"/>
      <c r="E11" s="4"/>
      <c r="F11" s="4"/>
      <c r="G11" s="4"/>
      <c r="H11" s="4"/>
      <c r="I11" s="4"/>
      <c r="J11" s="4"/>
      <c r="K11" s="4"/>
      <c r="L11" s="4"/>
      <c r="M11" s="4"/>
      <c r="N11" s="4"/>
      <c r="O11" s="4"/>
      <c r="P11" s="4"/>
      <c r="Q11" s="4"/>
    </row>
    <row r="12" spans="1:17" ht="27.75" hidden="1" customHeight="1" x14ac:dyDescent="0.2">
      <c r="A12" s="305" t="s">
        <v>3334</v>
      </c>
      <c r="B12" s="376" t="s">
        <v>3335</v>
      </c>
      <c r="C12" s="377"/>
      <c r="D12" s="4"/>
      <c r="E12" s="4"/>
      <c r="F12" s="4"/>
      <c r="G12" s="4"/>
      <c r="H12" s="4"/>
      <c r="I12" s="4"/>
      <c r="J12" s="4"/>
      <c r="K12" s="4"/>
      <c r="L12" s="4"/>
      <c r="M12" s="4"/>
      <c r="N12" s="4"/>
      <c r="O12" s="4"/>
      <c r="P12" s="4"/>
      <c r="Q12" s="4"/>
    </row>
    <row r="13" spans="1:17" ht="27.75" hidden="1" customHeight="1" x14ac:dyDescent="0.2">
      <c r="A13" s="305" t="s">
        <v>3336</v>
      </c>
      <c r="B13" s="376" t="s">
        <v>3337</v>
      </c>
      <c r="C13" s="377"/>
      <c r="D13" s="4"/>
      <c r="E13" s="4"/>
      <c r="F13" s="4"/>
      <c r="G13" s="4"/>
      <c r="H13" s="4"/>
      <c r="I13" s="4"/>
      <c r="J13" s="4"/>
      <c r="K13" s="4"/>
      <c r="L13" s="4"/>
      <c r="M13" s="4"/>
      <c r="N13" s="4"/>
      <c r="O13" s="4"/>
      <c r="P13" s="4"/>
      <c r="Q13" s="4"/>
    </row>
    <row r="14" spans="1:17" ht="45.75" hidden="1" customHeight="1" x14ac:dyDescent="0.2">
      <c r="A14" s="305" t="s">
        <v>3338</v>
      </c>
      <c r="B14" s="376" t="s">
        <v>3339</v>
      </c>
      <c r="C14" s="377"/>
      <c r="D14" s="4"/>
      <c r="E14" s="4"/>
      <c r="F14" s="4"/>
      <c r="G14" s="4"/>
      <c r="H14" s="4"/>
      <c r="I14" s="4"/>
      <c r="J14" s="4"/>
      <c r="K14" s="4"/>
      <c r="L14" s="4"/>
      <c r="M14" s="4"/>
      <c r="N14" s="4"/>
      <c r="O14" s="4"/>
      <c r="P14" s="4"/>
      <c r="Q14" s="4"/>
    </row>
    <row r="15" spans="1:17" ht="45.75" hidden="1" customHeight="1" x14ac:dyDescent="0.2">
      <c r="A15" s="305" t="s">
        <v>3340</v>
      </c>
      <c r="B15" s="376" t="s">
        <v>3341</v>
      </c>
      <c r="C15" s="377"/>
      <c r="D15" s="4"/>
      <c r="E15" s="4"/>
      <c r="F15" s="4"/>
      <c r="G15" s="4"/>
      <c r="H15" s="4"/>
      <c r="I15" s="4"/>
      <c r="J15" s="4"/>
      <c r="K15" s="4"/>
      <c r="L15" s="4"/>
      <c r="M15" s="4"/>
      <c r="N15" s="4"/>
      <c r="O15" s="4"/>
      <c r="P15" s="4"/>
      <c r="Q15" s="4"/>
    </row>
    <row r="16" spans="1:17" ht="51" hidden="1" customHeight="1" x14ac:dyDescent="0.2">
      <c r="A16" s="305" t="s">
        <v>3342</v>
      </c>
      <c r="B16" s="376" t="s">
        <v>3343</v>
      </c>
      <c r="C16" s="377"/>
      <c r="D16" s="4"/>
      <c r="E16" s="4"/>
      <c r="F16" s="4"/>
      <c r="G16" s="4"/>
      <c r="H16" s="4"/>
      <c r="I16" s="4"/>
      <c r="J16" s="4"/>
      <c r="K16" s="4"/>
      <c r="L16" s="4"/>
      <c r="M16" s="4"/>
      <c r="N16" s="4"/>
      <c r="O16" s="4"/>
      <c r="P16" s="4"/>
      <c r="Q16" s="4"/>
    </row>
    <row r="17" spans="1:17" ht="27.75" hidden="1" customHeight="1" x14ac:dyDescent="0.2">
      <c r="A17" s="305" t="s">
        <v>3344</v>
      </c>
      <c r="B17" s="376" t="s">
        <v>3345</v>
      </c>
      <c r="C17" s="377"/>
      <c r="D17" s="4"/>
      <c r="E17" s="4"/>
      <c r="F17" s="4"/>
      <c r="G17" s="4"/>
      <c r="H17" s="4"/>
      <c r="I17" s="4"/>
      <c r="J17" s="4"/>
      <c r="K17" s="4"/>
      <c r="L17" s="4"/>
      <c r="M17" s="4"/>
      <c r="N17" s="4"/>
      <c r="O17" s="4"/>
      <c r="P17" s="4"/>
      <c r="Q17" s="4"/>
    </row>
    <row r="18" spans="1:17" ht="27.75" hidden="1" customHeight="1" x14ac:dyDescent="0.2">
      <c r="A18" s="305" t="s">
        <v>3346</v>
      </c>
      <c r="B18" s="376" t="s">
        <v>3347</v>
      </c>
      <c r="C18" s="377"/>
      <c r="D18" s="4"/>
      <c r="E18" s="4"/>
      <c r="F18" s="4"/>
      <c r="G18" s="4"/>
      <c r="H18" s="4"/>
      <c r="I18" s="4"/>
      <c r="J18" s="4"/>
      <c r="K18" s="4"/>
      <c r="L18" s="4"/>
      <c r="M18" s="4"/>
      <c r="N18" s="4"/>
      <c r="O18" s="4"/>
      <c r="P18" s="4"/>
      <c r="Q18" s="4"/>
    </row>
    <row r="19" spans="1:17" ht="45" hidden="1" customHeight="1" x14ac:dyDescent="0.2">
      <c r="A19" s="305" t="s">
        <v>3346</v>
      </c>
      <c r="B19" s="376" t="s">
        <v>3348</v>
      </c>
      <c r="C19" s="377"/>
      <c r="D19" s="4"/>
      <c r="E19" s="4"/>
      <c r="F19" s="4"/>
      <c r="G19" s="4"/>
      <c r="H19" s="4"/>
      <c r="I19" s="4"/>
      <c r="J19" s="4"/>
      <c r="K19" s="4"/>
      <c r="L19" s="4"/>
      <c r="M19" s="4"/>
      <c r="N19" s="4"/>
      <c r="O19" s="4"/>
      <c r="P19" s="4"/>
      <c r="Q19" s="4"/>
    </row>
    <row r="20" spans="1:17" ht="45" hidden="1" customHeight="1" x14ac:dyDescent="0.2">
      <c r="A20" s="305" t="s">
        <v>3349</v>
      </c>
      <c r="B20" s="376" t="s">
        <v>3350</v>
      </c>
      <c r="C20" s="377"/>
      <c r="D20" s="4"/>
      <c r="E20" s="4"/>
      <c r="F20" s="4"/>
      <c r="G20" s="4"/>
      <c r="H20" s="4"/>
      <c r="I20" s="4"/>
      <c r="J20" s="4"/>
      <c r="K20" s="4"/>
      <c r="L20" s="4"/>
      <c r="M20" s="4"/>
      <c r="N20" s="4"/>
      <c r="O20" s="4"/>
      <c r="P20" s="4"/>
      <c r="Q20" s="4"/>
    </row>
    <row r="21" spans="1:17" ht="30" hidden="1" customHeight="1" x14ac:dyDescent="0.2">
      <c r="A21" s="305" t="s">
        <v>3351</v>
      </c>
      <c r="B21" s="376" t="s">
        <v>3352</v>
      </c>
      <c r="C21" s="377"/>
      <c r="D21" s="4"/>
      <c r="E21" s="4"/>
      <c r="F21" s="4"/>
      <c r="G21" s="4"/>
      <c r="H21" s="4"/>
      <c r="I21" s="4"/>
      <c r="J21" s="4"/>
      <c r="K21" s="4"/>
      <c r="L21" s="4"/>
      <c r="M21" s="4"/>
      <c r="N21" s="4"/>
      <c r="O21" s="4"/>
      <c r="P21" s="4"/>
      <c r="Q21" s="4"/>
    </row>
    <row r="22" spans="1:17" ht="30" hidden="1" customHeight="1" x14ac:dyDescent="0.2">
      <c r="A22" s="305" t="s">
        <v>3353</v>
      </c>
      <c r="B22" s="376" t="s">
        <v>3354</v>
      </c>
      <c r="C22" s="377"/>
      <c r="D22" s="4"/>
      <c r="E22" s="4"/>
      <c r="F22" s="4"/>
      <c r="G22" s="4"/>
      <c r="H22" s="4"/>
      <c r="I22" s="4"/>
      <c r="J22" s="4"/>
      <c r="K22" s="4"/>
      <c r="L22" s="4"/>
      <c r="M22" s="4"/>
      <c r="N22" s="4"/>
      <c r="O22" s="4"/>
      <c r="P22" s="4"/>
      <c r="Q22" s="4"/>
    </row>
    <row r="23" spans="1:17" ht="30" hidden="1" customHeight="1" x14ac:dyDescent="0.2">
      <c r="A23" s="305" t="s">
        <v>3355</v>
      </c>
      <c r="B23" s="376" t="s">
        <v>3356</v>
      </c>
      <c r="C23" s="377"/>
      <c r="D23" s="4"/>
      <c r="E23" s="4"/>
      <c r="F23" s="4"/>
      <c r="G23" s="4"/>
      <c r="H23" s="4"/>
      <c r="I23" s="4"/>
      <c r="J23" s="4"/>
      <c r="K23" s="4"/>
      <c r="L23" s="4"/>
      <c r="M23" s="4"/>
      <c r="N23" s="4"/>
      <c r="O23" s="4"/>
      <c r="P23" s="4"/>
      <c r="Q23" s="4"/>
    </row>
    <row r="24" spans="1:17" ht="30" hidden="1" customHeight="1" x14ac:dyDescent="0.2">
      <c r="A24" s="305" t="s">
        <v>3357</v>
      </c>
      <c r="B24" s="376" t="s">
        <v>3358</v>
      </c>
      <c r="C24" s="377"/>
      <c r="D24" s="4"/>
      <c r="E24" s="4"/>
      <c r="F24" s="4"/>
      <c r="G24" s="4"/>
      <c r="H24" s="4"/>
      <c r="I24" s="4"/>
      <c r="J24" s="4"/>
      <c r="K24" s="4"/>
      <c r="L24" s="4"/>
      <c r="M24" s="4"/>
      <c r="N24" s="4"/>
      <c r="O24" s="4"/>
      <c r="P24" s="4"/>
      <c r="Q24" s="4"/>
    </row>
    <row r="25" spans="1:17" ht="30" hidden="1" customHeight="1" x14ac:dyDescent="0.2">
      <c r="A25" s="305" t="s">
        <v>3359</v>
      </c>
      <c r="B25" s="376" t="s">
        <v>3360</v>
      </c>
      <c r="C25" s="377"/>
      <c r="D25" s="4"/>
      <c r="E25" s="4"/>
      <c r="F25" s="4"/>
      <c r="G25" s="4"/>
      <c r="H25" s="4"/>
      <c r="I25" s="4"/>
      <c r="J25" s="4"/>
      <c r="K25" s="4"/>
      <c r="L25" s="4"/>
      <c r="M25" s="4"/>
      <c r="N25" s="4"/>
      <c r="O25" s="4"/>
      <c r="P25" s="4"/>
      <c r="Q25" s="4"/>
    </row>
    <row r="26" spans="1:17" ht="30" hidden="1" customHeight="1" x14ac:dyDescent="0.2">
      <c r="A26" s="305" t="s">
        <v>3361</v>
      </c>
      <c r="B26" s="376" t="s">
        <v>3362</v>
      </c>
      <c r="C26" s="377"/>
      <c r="D26" s="4"/>
      <c r="E26" s="4"/>
      <c r="F26" s="4"/>
      <c r="G26" s="4"/>
      <c r="H26" s="4"/>
      <c r="I26" s="4"/>
      <c r="J26" s="4"/>
      <c r="K26" s="4"/>
      <c r="L26" s="4"/>
      <c r="M26" s="4"/>
      <c r="N26" s="4"/>
      <c r="O26" s="4"/>
      <c r="P26" s="4"/>
      <c r="Q26" s="4"/>
    </row>
    <row r="27" spans="1:17" ht="70.5" hidden="1" customHeight="1" x14ac:dyDescent="0.2">
      <c r="A27" s="305" t="s">
        <v>3363</v>
      </c>
      <c r="B27" s="376" t="s">
        <v>3364</v>
      </c>
      <c r="C27" s="377"/>
      <c r="D27" s="4"/>
      <c r="E27" s="4"/>
      <c r="F27" s="4"/>
      <c r="G27" s="4"/>
      <c r="H27" s="4"/>
      <c r="I27" s="4"/>
      <c r="J27" s="4"/>
      <c r="K27" s="4"/>
      <c r="L27" s="4"/>
      <c r="M27" s="4"/>
      <c r="N27" s="4"/>
      <c r="O27" s="4"/>
      <c r="P27" s="4"/>
      <c r="Q27" s="4"/>
    </row>
    <row r="28" spans="1:17" ht="48" hidden="1" customHeight="1" x14ac:dyDescent="0.2">
      <c r="A28" s="305" t="s">
        <v>3365</v>
      </c>
      <c r="B28" s="376" t="s">
        <v>3366</v>
      </c>
      <c r="C28" s="377"/>
      <c r="D28" s="4"/>
      <c r="E28" s="4"/>
      <c r="F28" s="4"/>
      <c r="G28" s="4"/>
      <c r="H28" s="4"/>
      <c r="I28" s="4"/>
      <c r="J28" s="4"/>
      <c r="K28" s="4"/>
      <c r="L28" s="4"/>
      <c r="M28" s="4"/>
      <c r="N28" s="4"/>
      <c r="O28" s="4"/>
      <c r="P28" s="4"/>
      <c r="Q28" s="4"/>
    </row>
    <row r="29" spans="1:17" ht="100.5" hidden="1" customHeight="1" x14ac:dyDescent="0.2">
      <c r="A29" s="305" t="s">
        <v>3367</v>
      </c>
      <c r="B29" s="376" t="s">
        <v>3368</v>
      </c>
      <c r="C29" s="377"/>
      <c r="D29" s="4"/>
      <c r="E29" s="4"/>
      <c r="F29" s="4"/>
      <c r="G29" s="4"/>
      <c r="H29" s="4"/>
      <c r="I29" s="4"/>
      <c r="J29" s="4"/>
      <c r="K29" s="4"/>
      <c r="L29" s="4"/>
      <c r="M29" s="4"/>
      <c r="N29" s="4"/>
      <c r="O29" s="4"/>
      <c r="P29" s="4"/>
      <c r="Q29" s="4"/>
    </row>
    <row r="30" spans="1:17" ht="45" hidden="1" customHeight="1" x14ac:dyDescent="0.2">
      <c r="A30" s="305" t="s">
        <v>3369</v>
      </c>
      <c r="B30" s="376" t="s">
        <v>3370</v>
      </c>
      <c r="C30" s="377"/>
      <c r="D30" s="4"/>
      <c r="E30" s="4"/>
      <c r="F30" s="4"/>
      <c r="G30" s="4"/>
      <c r="H30" s="4"/>
      <c r="I30" s="4"/>
      <c r="J30" s="4"/>
      <c r="K30" s="4"/>
      <c r="L30" s="4"/>
      <c r="M30" s="4"/>
      <c r="N30" s="4"/>
      <c r="O30" s="4"/>
      <c r="P30" s="4"/>
      <c r="Q30" s="4"/>
    </row>
    <row r="31" spans="1:17" ht="45" hidden="1" customHeight="1" x14ac:dyDescent="0.2">
      <c r="A31" s="305" t="s">
        <v>3371</v>
      </c>
      <c r="B31" s="376" t="s">
        <v>3372</v>
      </c>
      <c r="C31" s="377"/>
      <c r="D31" s="4"/>
      <c r="E31" s="4"/>
      <c r="F31" s="4"/>
      <c r="G31" s="4"/>
      <c r="H31" s="4"/>
      <c r="I31" s="4"/>
      <c r="J31" s="4"/>
      <c r="K31" s="4"/>
      <c r="L31" s="4"/>
      <c r="M31" s="4"/>
      <c r="N31" s="4"/>
      <c r="O31" s="4"/>
      <c r="P31" s="4"/>
      <c r="Q31" s="4"/>
    </row>
    <row r="32" spans="1:17" ht="45" hidden="1" customHeight="1" x14ac:dyDescent="0.2">
      <c r="A32" s="305" t="s">
        <v>3373</v>
      </c>
      <c r="B32" s="376" t="s">
        <v>3374</v>
      </c>
      <c r="C32" s="377"/>
      <c r="D32" s="4"/>
      <c r="E32" s="4"/>
      <c r="F32" s="4"/>
      <c r="G32" s="4"/>
      <c r="H32" s="4"/>
      <c r="I32" s="4"/>
      <c r="J32" s="4"/>
      <c r="K32" s="4"/>
      <c r="L32" s="4"/>
      <c r="M32" s="4"/>
      <c r="N32" s="4"/>
      <c r="O32" s="4"/>
      <c r="P32" s="4"/>
      <c r="Q32" s="4"/>
    </row>
    <row r="33" spans="1:17" ht="72" hidden="1" customHeight="1" x14ac:dyDescent="0.2">
      <c r="A33" s="305" t="s">
        <v>3375</v>
      </c>
      <c r="B33" s="376" t="s">
        <v>3376</v>
      </c>
      <c r="C33" s="377"/>
      <c r="D33" s="4"/>
      <c r="E33" s="4"/>
      <c r="F33" s="4"/>
      <c r="G33" s="4"/>
      <c r="H33" s="4"/>
      <c r="I33" s="4"/>
      <c r="J33" s="4"/>
      <c r="K33" s="4"/>
      <c r="L33" s="4"/>
      <c r="M33" s="4"/>
      <c r="N33" s="4"/>
      <c r="O33" s="4"/>
      <c r="P33" s="4"/>
      <c r="Q33" s="4"/>
    </row>
    <row r="34" spans="1:17" ht="79.5" hidden="1" customHeight="1" x14ac:dyDescent="0.2">
      <c r="A34" s="305" t="s">
        <v>3377</v>
      </c>
      <c r="B34" s="376" t="s">
        <v>3378</v>
      </c>
      <c r="C34" s="377"/>
      <c r="D34" s="4"/>
      <c r="E34" s="4"/>
      <c r="F34" s="4"/>
      <c r="G34" s="4"/>
      <c r="H34" s="4"/>
      <c r="I34" s="4"/>
      <c r="J34" s="4"/>
      <c r="K34" s="4"/>
      <c r="L34" s="4"/>
      <c r="M34" s="4"/>
      <c r="N34" s="4"/>
      <c r="O34" s="4"/>
      <c r="P34" s="4"/>
      <c r="Q34" s="4"/>
    </row>
    <row r="35" spans="1:17" ht="70.5" hidden="1" customHeight="1" x14ac:dyDescent="0.2">
      <c r="A35" s="305" t="s">
        <v>3379</v>
      </c>
      <c r="B35" s="376" t="s">
        <v>3380</v>
      </c>
      <c r="C35" s="377"/>
      <c r="D35" s="4"/>
      <c r="E35" s="4"/>
      <c r="F35" s="4"/>
      <c r="G35" s="4"/>
      <c r="H35" s="4"/>
      <c r="I35" s="4"/>
      <c r="J35" s="4"/>
      <c r="K35" s="4"/>
      <c r="L35" s="4"/>
      <c r="M35" s="4"/>
      <c r="N35" s="4"/>
      <c r="O35" s="4"/>
      <c r="P35" s="4"/>
      <c r="Q35" s="4"/>
    </row>
    <row r="36" spans="1:17" ht="45.75" hidden="1" customHeight="1" x14ac:dyDescent="0.2">
      <c r="A36" s="305" t="s">
        <v>3381</v>
      </c>
      <c r="B36" s="376" t="s">
        <v>3382</v>
      </c>
      <c r="C36" s="377"/>
      <c r="D36" s="4"/>
      <c r="E36" s="4"/>
      <c r="F36" s="4"/>
      <c r="G36" s="4"/>
      <c r="H36" s="4"/>
      <c r="I36" s="4"/>
      <c r="J36" s="4"/>
      <c r="K36" s="4"/>
      <c r="L36" s="4"/>
      <c r="M36" s="4"/>
      <c r="N36" s="4"/>
      <c r="O36" s="4"/>
      <c r="P36" s="4"/>
      <c r="Q36" s="4"/>
    </row>
    <row r="37" spans="1:17" ht="54.75" hidden="1" customHeight="1" x14ac:dyDescent="0.2">
      <c r="A37" s="305" t="s">
        <v>3383</v>
      </c>
      <c r="B37" s="376" t="s">
        <v>3384</v>
      </c>
      <c r="C37" s="377"/>
      <c r="D37" s="4"/>
      <c r="E37" s="4"/>
      <c r="F37" s="4"/>
      <c r="G37" s="4"/>
      <c r="H37" s="4"/>
      <c r="I37" s="4"/>
      <c r="J37" s="4"/>
      <c r="K37" s="4"/>
      <c r="L37" s="4"/>
      <c r="M37" s="4"/>
      <c r="N37" s="4"/>
      <c r="O37" s="4"/>
      <c r="P37" s="4"/>
      <c r="Q37" s="4"/>
    </row>
    <row r="38" spans="1:17" ht="37.5" hidden="1" customHeight="1" x14ac:dyDescent="0.2">
      <c r="A38" s="305" t="s">
        <v>3385</v>
      </c>
      <c r="B38" s="376" t="s">
        <v>3386</v>
      </c>
      <c r="C38" s="377"/>
      <c r="D38" s="4"/>
      <c r="E38" s="4"/>
      <c r="F38" s="4"/>
      <c r="G38" s="4"/>
      <c r="H38" s="4"/>
      <c r="I38" s="4"/>
      <c r="J38" s="4"/>
      <c r="K38" s="4"/>
      <c r="L38" s="4"/>
      <c r="M38" s="4"/>
      <c r="N38" s="4"/>
      <c r="O38" s="4"/>
      <c r="P38" s="4"/>
      <c r="Q38" s="4"/>
    </row>
    <row r="39" spans="1:17" ht="61.5" hidden="1" customHeight="1" x14ac:dyDescent="0.2">
      <c r="A39" s="305" t="s">
        <v>3387</v>
      </c>
      <c r="B39" s="376" t="s">
        <v>3388</v>
      </c>
      <c r="C39" s="377"/>
      <c r="D39" s="4"/>
      <c r="E39" s="4"/>
      <c r="F39" s="4"/>
      <c r="G39" s="4"/>
      <c r="H39" s="4"/>
      <c r="I39" s="4"/>
      <c r="J39" s="4"/>
      <c r="K39" s="4"/>
      <c r="L39" s="4"/>
      <c r="M39" s="4"/>
      <c r="N39" s="4"/>
      <c r="O39" s="4"/>
      <c r="P39" s="4"/>
      <c r="Q39" s="4"/>
    </row>
    <row r="40" spans="1:17" ht="53.25" hidden="1" customHeight="1" x14ac:dyDescent="0.2">
      <c r="A40" s="305" t="s">
        <v>3389</v>
      </c>
      <c r="B40" s="376" t="s">
        <v>3390</v>
      </c>
      <c r="C40" s="377"/>
      <c r="D40" s="4"/>
      <c r="E40" s="4"/>
      <c r="F40" s="4"/>
      <c r="G40" s="4"/>
      <c r="H40" s="4"/>
      <c r="I40" s="4"/>
      <c r="J40" s="4"/>
      <c r="K40" s="4"/>
      <c r="L40" s="4"/>
      <c r="M40" s="4"/>
      <c r="N40" s="4"/>
      <c r="O40" s="4"/>
      <c r="P40" s="4"/>
      <c r="Q40" s="4"/>
    </row>
    <row r="41" spans="1:17" ht="73.5" hidden="1" customHeight="1" x14ac:dyDescent="0.2">
      <c r="A41" s="305" t="s">
        <v>3391</v>
      </c>
      <c r="B41" s="376" t="s">
        <v>3392</v>
      </c>
      <c r="C41" s="377"/>
      <c r="D41" s="4"/>
      <c r="E41" s="4"/>
      <c r="F41" s="4"/>
      <c r="G41" s="4"/>
      <c r="H41" s="4"/>
      <c r="I41" s="4"/>
      <c r="J41" s="4"/>
      <c r="K41" s="4"/>
      <c r="L41" s="4"/>
      <c r="M41" s="4"/>
      <c r="N41" s="4"/>
      <c r="O41" s="4"/>
      <c r="P41" s="4"/>
      <c r="Q41" s="4"/>
    </row>
    <row r="42" spans="1:17" ht="57.75" hidden="1" customHeight="1" x14ac:dyDescent="0.2">
      <c r="A42" s="305" t="s">
        <v>3393</v>
      </c>
      <c r="B42" s="376" t="s">
        <v>3394</v>
      </c>
      <c r="C42" s="377"/>
      <c r="D42" s="4"/>
      <c r="E42" s="4"/>
      <c r="F42" s="4"/>
      <c r="G42" s="4"/>
      <c r="H42" s="4"/>
      <c r="I42" s="4"/>
      <c r="J42" s="4"/>
      <c r="K42" s="4"/>
      <c r="L42" s="4"/>
      <c r="M42" s="4"/>
      <c r="N42" s="4"/>
      <c r="O42" s="4"/>
      <c r="P42" s="4"/>
      <c r="Q42" s="4"/>
    </row>
    <row r="43" spans="1:17" ht="84" hidden="1" customHeight="1" x14ac:dyDescent="0.2">
      <c r="A43" s="305" t="s">
        <v>3395</v>
      </c>
      <c r="B43" s="376" t="s">
        <v>3396</v>
      </c>
      <c r="C43" s="377"/>
      <c r="D43" s="4"/>
      <c r="E43" s="4"/>
      <c r="F43" s="4"/>
      <c r="G43" s="4"/>
      <c r="H43" s="4"/>
      <c r="I43" s="4"/>
      <c r="J43" s="4"/>
      <c r="K43" s="4"/>
      <c r="L43" s="4"/>
      <c r="M43" s="4"/>
      <c r="N43" s="4"/>
      <c r="O43" s="4"/>
      <c r="P43" s="4"/>
      <c r="Q43" s="4"/>
    </row>
    <row r="44" spans="1:17" ht="48" hidden="1" customHeight="1" x14ac:dyDescent="0.2">
      <c r="A44" s="305" t="s">
        <v>3397</v>
      </c>
      <c r="B44" s="376" t="s">
        <v>3398</v>
      </c>
      <c r="C44" s="377"/>
      <c r="D44" s="4"/>
      <c r="E44" s="4"/>
      <c r="F44" s="4"/>
      <c r="G44" s="4"/>
      <c r="H44" s="4"/>
      <c r="I44" s="4"/>
      <c r="J44" s="4"/>
      <c r="K44" s="4"/>
      <c r="L44" s="4"/>
      <c r="M44" s="4"/>
      <c r="N44" s="4"/>
      <c r="O44" s="4"/>
      <c r="P44" s="4"/>
      <c r="Q44" s="4"/>
    </row>
    <row r="45" spans="1:17" ht="57" hidden="1" customHeight="1" x14ac:dyDescent="0.2">
      <c r="A45" s="305" t="s">
        <v>3399</v>
      </c>
      <c r="B45" s="376" t="s">
        <v>3400</v>
      </c>
      <c r="C45" s="377"/>
      <c r="D45" s="4"/>
      <c r="E45" s="4"/>
      <c r="F45" s="4"/>
      <c r="G45" s="4"/>
      <c r="H45" s="4"/>
      <c r="I45" s="4"/>
      <c r="J45" s="4"/>
      <c r="K45" s="4"/>
      <c r="L45" s="4"/>
      <c r="M45" s="4"/>
      <c r="N45" s="4"/>
      <c r="O45" s="4"/>
      <c r="P45" s="4"/>
      <c r="Q45" s="4"/>
    </row>
    <row r="46" spans="1:17" ht="73.5" hidden="1" customHeight="1" x14ac:dyDescent="0.2">
      <c r="A46" s="305" t="s">
        <v>3401</v>
      </c>
      <c r="B46" s="385" t="s">
        <v>3402</v>
      </c>
      <c r="C46" s="377"/>
      <c r="D46" s="41"/>
      <c r="E46" s="4"/>
      <c r="F46" s="4"/>
      <c r="G46" s="4"/>
      <c r="H46" s="4"/>
      <c r="I46" s="4"/>
      <c r="J46" s="4"/>
      <c r="K46" s="4"/>
      <c r="L46" s="4"/>
      <c r="M46" s="4"/>
      <c r="N46" s="4"/>
      <c r="O46" s="4"/>
      <c r="P46" s="4"/>
      <c r="Q46" s="4"/>
    </row>
    <row r="47" spans="1:17" ht="66" hidden="1" customHeight="1" x14ac:dyDescent="0.2">
      <c r="A47" s="46" t="s">
        <v>3403</v>
      </c>
      <c r="B47" s="386" t="s">
        <v>3404</v>
      </c>
      <c r="C47" s="386"/>
      <c r="D47" s="4"/>
      <c r="E47" s="4"/>
      <c r="F47" s="4"/>
      <c r="G47" s="4"/>
      <c r="H47" s="4"/>
      <c r="I47" s="4"/>
      <c r="J47" s="4"/>
      <c r="K47" s="4"/>
      <c r="L47" s="4"/>
      <c r="M47" s="4"/>
      <c r="N47" s="4"/>
      <c r="O47" s="4"/>
      <c r="P47" s="4"/>
      <c r="Q47" s="4"/>
    </row>
    <row r="48" spans="1:17" ht="123.75" customHeight="1" x14ac:dyDescent="0.2">
      <c r="A48" s="267" t="s">
        <v>3405</v>
      </c>
      <c r="B48" s="384" t="s">
        <v>3406</v>
      </c>
      <c r="C48" s="383"/>
      <c r="D48" s="4"/>
      <c r="E48" s="4"/>
      <c r="F48" s="4"/>
      <c r="G48" s="4"/>
      <c r="H48" s="4"/>
      <c r="I48" s="4"/>
      <c r="J48" s="4"/>
      <c r="K48" s="4"/>
      <c r="L48" s="4"/>
      <c r="M48" s="4"/>
      <c r="N48" s="4"/>
      <c r="O48" s="4"/>
      <c r="P48" s="4"/>
      <c r="Q48" s="4"/>
    </row>
    <row r="49" spans="1:17" ht="34.5" customHeight="1" x14ac:dyDescent="0.2">
      <c r="A49" s="267" t="s">
        <v>3407</v>
      </c>
      <c r="B49" s="382" t="s">
        <v>3408</v>
      </c>
      <c r="C49" s="383"/>
      <c r="D49" s="4"/>
      <c r="E49" s="4"/>
      <c r="F49" s="4"/>
      <c r="G49" s="4"/>
      <c r="H49" s="4"/>
      <c r="I49" s="4"/>
      <c r="J49" s="4"/>
      <c r="K49" s="4"/>
      <c r="L49" s="4"/>
      <c r="M49" s="4"/>
      <c r="N49" s="4"/>
      <c r="O49" s="4"/>
      <c r="P49" s="4"/>
      <c r="Q49" s="4"/>
    </row>
    <row r="50" spans="1:17" ht="34.5" customHeight="1" x14ac:dyDescent="0.2">
      <c r="A50" s="267" t="s">
        <v>3409</v>
      </c>
      <c r="B50" s="382" t="s">
        <v>3410</v>
      </c>
      <c r="C50" s="383"/>
      <c r="D50" s="4"/>
      <c r="E50" s="4"/>
      <c r="F50" s="4"/>
      <c r="G50" s="4"/>
      <c r="H50" s="4"/>
      <c r="I50" s="4"/>
      <c r="J50" s="4"/>
      <c r="K50" s="4"/>
      <c r="L50" s="4"/>
      <c r="M50" s="4"/>
      <c r="N50" s="4"/>
      <c r="O50" s="4"/>
      <c r="P50" s="4"/>
      <c r="Q50" s="4"/>
    </row>
    <row r="51" spans="1:17" ht="31.5" customHeight="1" x14ac:dyDescent="0.2">
      <c r="A51" s="306" t="s">
        <v>3411</v>
      </c>
      <c r="B51" s="376" t="s">
        <v>3412</v>
      </c>
      <c r="C51" s="377"/>
      <c r="D51" s="4"/>
      <c r="E51" s="4"/>
      <c r="F51" s="4"/>
      <c r="G51" s="4"/>
      <c r="H51" s="4"/>
      <c r="I51" s="4"/>
      <c r="J51" s="4"/>
      <c r="K51" s="4"/>
      <c r="L51" s="4"/>
      <c r="M51" s="4"/>
      <c r="N51" s="4"/>
      <c r="O51" s="4"/>
      <c r="P51" s="4"/>
      <c r="Q51" s="4"/>
    </row>
    <row r="52" spans="1:17" ht="31.5" customHeight="1" x14ac:dyDescent="0.2">
      <c r="A52" s="306" t="s">
        <v>3413</v>
      </c>
      <c r="B52" s="376" t="s">
        <v>3414</v>
      </c>
      <c r="C52" s="377"/>
      <c r="D52" s="4"/>
      <c r="E52" s="4"/>
      <c r="F52" s="4"/>
      <c r="G52" s="4"/>
      <c r="H52" s="4"/>
      <c r="I52" s="4"/>
      <c r="J52" s="4"/>
      <c r="K52" s="4"/>
      <c r="L52" s="4"/>
      <c r="M52" s="4"/>
      <c r="N52" s="4"/>
      <c r="O52" s="4"/>
      <c r="P52" s="4"/>
      <c r="Q52" s="4"/>
    </row>
    <row r="53" spans="1:17" ht="31.5" customHeight="1" x14ac:dyDescent="0.2">
      <c r="A53" s="306" t="s">
        <v>3415</v>
      </c>
      <c r="B53" s="374" t="s">
        <v>3416</v>
      </c>
      <c r="C53" s="375"/>
      <c r="D53" s="4"/>
      <c r="E53" s="4"/>
      <c r="F53" s="4"/>
      <c r="G53" s="4"/>
      <c r="H53" s="4"/>
      <c r="I53" s="4"/>
      <c r="J53" s="4"/>
      <c r="K53" s="4"/>
      <c r="L53" s="4"/>
      <c r="M53" s="4"/>
      <c r="N53" s="4"/>
      <c r="O53" s="4"/>
      <c r="P53" s="4"/>
      <c r="Q53" s="4"/>
    </row>
    <row r="54" spans="1:17" ht="31.5" customHeight="1" x14ac:dyDescent="0.2">
      <c r="A54" s="306" t="s">
        <v>3417</v>
      </c>
      <c r="B54" s="374" t="s">
        <v>3418</v>
      </c>
      <c r="C54" s="375"/>
      <c r="D54" s="4"/>
      <c r="E54" s="4"/>
      <c r="F54" s="4"/>
      <c r="G54" s="4"/>
      <c r="H54" s="4"/>
      <c r="I54" s="4"/>
      <c r="J54" s="4"/>
      <c r="K54" s="4"/>
      <c r="L54" s="4"/>
      <c r="M54" s="4"/>
      <c r="N54" s="4"/>
      <c r="O54" s="4"/>
      <c r="P54" s="4"/>
      <c r="Q54" s="4"/>
    </row>
    <row r="55" spans="1:17" ht="54.6" customHeight="1" x14ac:dyDescent="0.2">
      <c r="A55" s="306" t="s">
        <v>3419</v>
      </c>
      <c r="B55" s="374" t="s">
        <v>3420</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opLeftCell="A7"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11252</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1041379.0299999999</v>
      </c>
      <c r="I16" s="170">
        <f>'PR-RAS'!E6</f>
        <v>1279737.5</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1040791.34</v>
      </c>
      <c r="I17" s="170">
        <f>'PR-RAS'!E151</f>
        <v>1255248.8699999999</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0</v>
      </c>
      <c r="I18" s="170">
        <f>'PR-RAS'!E645</f>
        <v>0</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6932.840000000042</v>
      </c>
      <c r="I19" s="171">
        <f>'PR-RAS'!E646</f>
        <v>5889.2399999998697</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559178.53</v>
      </c>
      <c r="I20" s="173">
        <f>BILANCA!E7</f>
        <v>550445.62000000011</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121761.54</v>
      </c>
      <c r="I21" s="175">
        <f>BILANCA!E68</f>
        <v>139676.57999999999</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109352.04999999999</v>
      </c>
      <c r="I22" s="175">
        <f>BILANCA!E176</f>
        <v>126612.48</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571588.02</v>
      </c>
      <c r="I23" s="177">
        <f>BILANCA!E237</f>
        <v>563509.72</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1049675.2</v>
      </c>
      <c r="I27" s="175">
        <f>'RAS-funkcijski'!E114</f>
        <v>1278693.8599999999</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1049675.2</v>
      </c>
      <c r="I28" s="179">
        <f>'RAS-funkcijski'!E141</f>
        <v>1278693.8599999999</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10763.67</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10763.67</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109352.05</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126612.47999999998</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108355.88000000002</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18256.599999999999</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400" zoomScaleNormal="100" workbookViewId="0">
      <selection activeCell="D293" sqref="D293"/>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1041379.0299999999</v>
      </c>
      <c r="E6" s="51">
        <f>E7+E44+E50+E82+E106+E124+E133+E139</f>
        <v>1279737.5</v>
      </c>
      <c r="F6" s="52">
        <f t="shared" ref="F6:F131" si="0">IF(D6&lt;&gt;0,IF(E6/D6&gt;=100,"&gt;&gt;100",E6/D6*100),"-")</f>
        <v>122.88873341342395</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791431.85</v>
      </c>
      <c r="E50" s="51">
        <f>E51+E54+E59+E62+E65+E68+E71+E74+E77</f>
        <v>996613.26</v>
      </c>
      <c r="F50" s="52">
        <f t="shared" si="0"/>
        <v>125.92534151866646</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788779.86</v>
      </c>
      <c r="E68" s="51">
        <f t="shared" si="15"/>
        <v>996316.88</v>
      </c>
      <c r="F68" s="52">
        <f t="shared" si="0"/>
        <v>126.31114592606359</v>
      </c>
    </row>
    <row r="69" spans="1:6" ht="12.75" customHeight="1" x14ac:dyDescent="0.2">
      <c r="A69" s="53" t="s">
        <v>184</v>
      </c>
      <c r="B69" s="85" t="s">
        <v>185</v>
      </c>
      <c r="C69" s="50" t="s">
        <v>184</v>
      </c>
      <c r="D69" s="242">
        <v>788779.86</v>
      </c>
      <c r="E69" s="242">
        <v>996316.88</v>
      </c>
      <c r="F69" s="52">
        <f t="shared" si="0"/>
        <v>126.31114592606359</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2651.99</v>
      </c>
      <c r="E74" s="51">
        <f t="shared" si="17"/>
        <v>0</v>
      </c>
      <c r="F74" s="52">
        <f t="shared" si="0"/>
        <v>0</v>
      </c>
    </row>
    <row r="75" spans="1:6" ht="12.75" customHeight="1" x14ac:dyDescent="0.2">
      <c r="A75" s="53" t="s">
        <v>196</v>
      </c>
      <c r="B75" s="85" t="s">
        <v>197</v>
      </c>
      <c r="C75" s="50" t="s">
        <v>196</v>
      </c>
      <c r="D75" s="242">
        <v>2651.99</v>
      </c>
      <c r="E75" s="242"/>
      <c r="F75" s="52">
        <f t="shared" si="0"/>
        <v>0</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296.38</v>
      </c>
      <c r="F77" s="52" t="str">
        <f t="shared" si="0"/>
        <v>-</v>
      </c>
    </row>
    <row r="78" spans="1:6" ht="12.75" customHeight="1" x14ac:dyDescent="0.2">
      <c r="A78" s="53">
        <v>6391</v>
      </c>
      <c r="B78" s="85" t="s">
        <v>202</v>
      </c>
      <c r="C78" s="50" t="s">
        <v>203</v>
      </c>
      <c r="D78" s="242">
        <v>0</v>
      </c>
      <c r="E78" s="242">
        <v>296.38</v>
      </c>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0.01</v>
      </c>
      <c r="E82" s="51">
        <f t="shared" si="19"/>
        <v>0</v>
      </c>
      <c r="F82" s="52">
        <f t="shared" si="0"/>
        <v>0</v>
      </c>
    </row>
    <row r="83" spans="1:6" ht="12.75" customHeight="1" x14ac:dyDescent="0.2">
      <c r="A83" s="53">
        <v>641</v>
      </c>
      <c r="B83" s="85" t="s">
        <v>212</v>
      </c>
      <c r="C83" s="50" t="s">
        <v>213</v>
      </c>
      <c r="D83" s="51">
        <f t="shared" ref="D83:E83" si="20">SUM(D84:D90)</f>
        <v>0.01</v>
      </c>
      <c r="E83" s="51">
        <f t="shared" si="20"/>
        <v>0</v>
      </c>
      <c r="F83" s="52">
        <f t="shared" si="0"/>
        <v>0</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0.01</v>
      </c>
      <c r="E85" s="242"/>
      <c r="F85" s="52">
        <f t="shared" si="0"/>
        <v>0</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79428.09</v>
      </c>
      <c r="E106" s="51">
        <f t="shared" si="23"/>
        <v>62236.59</v>
      </c>
      <c r="F106" s="52">
        <f t="shared" si="0"/>
        <v>78.355893991659613</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79428.09</v>
      </c>
      <c r="E112" s="51">
        <f t="shared" si="25"/>
        <v>62236.59</v>
      </c>
      <c r="F112" s="52">
        <f t="shared" si="0"/>
        <v>78.355893991659613</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79428.09</v>
      </c>
      <c r="E117" s="242">
        <v>62236.59</v>
      </c>
      <c r="F117" s="52">
        <f t="shared" si="0"/>
        <v>78.355893991659613</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2721.95</v>
      </c>
      <c r="E124" s="51">
        <f t="shared" si="27"/>
        <v>5350.51</v>
      </c>
      <c r="F124" s="52">
        <f t="shared" si="0"/>
        <v>196.56900383915945</v>
      </c>
    </row>
    <row r="125" spans="1:6" ht="12.75" customHeight="1" x14ac:dyDescent="0.2">
      <c r="A125" s="53">
        <v>661</v>
      </c>
      <c r="B125" s="86" t="s">
        <v>296</v>
      </c>
      <c r="C125" s="50" t="s">
        <v>297</v>
      </c>
      <c r="D125" s="51">
        <f t="shared" ref="D125:E125" si="28">SUM(D126:D127)</f>
        <v>1806.36</v>
      </c>
      <c r="E125" s="51">
        <f t="shared" si="28"/>
        <v>4565.51</v>
      </c>
      <c r="F125" s="52">
        <f t="shared" si="0"/>
        <v>252.74640713921923</v>
      </c>
    </row>
    <row r="126" spans="1:6" ht="12.75" customHeight="1" x14ac:dyDescent="0.2">
      <c r="A126" s="53">
        <v>6614</v>
      </c>
      <c r="B126" s="86" t="s">
        <v>298</v>
      </c>
      <c r="C126" s="50" t="s">
        <v>299</v>
      </c>
      <c r="D126" s="242">
        <v>0</v>
      </c>
      <c r="E126" s="242">
        <v>866.26</v>
      </c>
      <c r="F126" s="52" t="str">
        <f t="shared" si="0"/>
        <v>-</v>
      </c>
    </row>
    <row r="127" spans="1:6" ht="12.75" customHeight="1" x14ac:dyDescent="0.2">
      <c r="A127" s="53">
        <v>6615</v>
      </c>
      <c r="B127" s="86" t="s">
        <v>300</v>
      </c>
      <c r="C127" s="50" t="s">
        <v>301</v>
      </c>
      <c r="D127" s="242">
        <v>1806.36</v>
      </c>
      <c r="E127" s="242">
        <v>3699.25</v>
      </c>
      <c r="F127" s="52">
        <f t="shared" si="0"/>
        <v>204.79029650789437</v>
      </c>
    </row>
    <row r="128" spans="1:6" ht="24" x14ac:dyDescent="0.2">
      <c r="A128" s="53">
        <v>663</v>
      </c>
      <c r="B128" s="231" t="s">
        <v>302</v>
      </c>
      <c r="C128" s="50" t="s">
        <v>303</v>
      </c>
      <c r="D128" s="51">
        <f t="shared" ref="D128:E128" si="29">SUM(D129:D132)</f>
        <v>915.59</v>
      </c>
      <c r="E128" s="51">
        <f t="shared" si="29"/>
        <v>785</v>
      </c>
      <c r="F128" s="52">
        <f t="shared" si="0"/>
        <v>85.737065717187818</v>
      </c>
    </row>
    <row r="129" spans="1:6" ht="12.75" customHeight="1" x14ac:dyDescent="0.2">
      <c r="A129" s="53">
        <v>6631</v>
      </c>
      <c r="B129" s="86" t="s">
        <v>304</v>
      </c>
      <c r="C129" s="50" t="s">
        <v>305</v>
      </c>
      <c r="D129" s="242">
        <v>915.59</v>
      </c>
      <c r="E129" s="242">
        <v>785</v>
      </c>
      <c r="F129" s="52">
        <f t="shared" si="0"/>
        <v>85.737065717187818</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167797.13</v>
      </c>
      <c r="E133" s="51">
        <f t="shared" si="30"/>
        <v>215537.14</v>
      </c>
      <c r="F133" s="52">
        <f t="shared" ref="F133:F223" si="31">IF(D133&lt;&gt;0,IF(E133/D133&gt;=100,"&gt;&gt;100",E133/D133*100),"-")</f>
        <v>128.45102892999424</v>
      </c>
    </row>
    <row r="134" spans="1:6" ht="24" x14ac:dyDescent="0.2">
      <c r="A134" s="53">
        <v>671</v>
      </c>
      <c r="B134" s="232" t="s">
        <v>314</v>
      </c>
      <c r="C134" s="50" t="s">
        <v>315</v>
      </c>
      <c r="D134" s="51">
        <f t="shared" ref="D134:E134" si="32">SUM(D135:D137)</f>
        <v>167797.13</v>
      </c>
      <c r="E134" s="51">
        <f t="shared" si="32"/>
        <v>215537.14</v>
      </c>
      <c r="F134" s="52">
        <f t="shared" si="31"/>
        <v>128.45102892999424</v>
      </c>
    </row>
    <row r="135" spans="1:6" ht="12.75" customHeight="1" x14ac:dyDescent="0.2">
      <c r="A135" s="53">
        <v>6711</v>
      </c>
      <c r="B135" s="85" t="s">
        <v>316</v>
      </c>
      <c r="C135" s="50" t="s">
        <v>317</v>
      </c>
      <c r="D135" s="242">
        <v>167797.13</v>
      </c>
      <c r="E135" s="242">
        <v>199205.22</v>
      </c>
      <c r="F135" s="52">
        <f t="shared" si="31"/>
        <v>118.71789463860318</v>
      </c>
    </row>
    <row r="136" spans="1:6" ht="24" x14ac:dyDescent="0.2">
      <c r="A136" s="53">
        <v>6712</v>
      </c>
      <c r="B136" s="232" t="s">
        <v>318</v>
      </c>
      <c r="C136" s="50" t="s">
        <v>319</v>
      </c>
      <c r="D136" s="242">
        <v>0</v>
      </c>
      <c r="E136" s="242">
        <v>16331.92</v>
      </c>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1040791.34</v>
      </c>
      <c r="E151" s="51">
        <f t="shared" si="35"/>
        <v>1255248.8699999999</v>
      </c>
      <c r="F151" s="52">
        <f t="shared" si="31"/>
        <v>120.60523774150542</v>
      </c>
    </row>
    <row r="152" spans="1:6" ht="12.75" customHeight="1" x14ac:dyDescent="0.2">
      <c r="A152" s="53">
        <v>31</v>
      </c>
      <c r="B152" s="85" t="s">
        <v>349</v>
      </c>
      <c r="C152" s="50" t="s">
        <v>35</v>
      </c>
      <c r="D152" s="51">
        <f t="shared" ref="D152:E152" si="36">D153+D158+D159</f>
        <v>844339.76</v>
      </c>
      <c r="E152" s="51">
        <f t="shared" si="36"/>
        <v>1001061.9</v>
      </c>
      <c r="F152" s="52">
        <f t="shared" si="31"/>
        <v>118.56150182954785</v>
      </c>
    </row>
    <row r="153" spans="1:6" ht="12.75" customHeight="1" x14ac:dyDescent="0.2">
      <c r="A153" s="53">
        <v>311</v>
      </c>
      <c r="B153" s="85" t="s">
        <v>350</v>
      </c>
      <c r="C153" s="50" t="s">
        <v>351</v>
      </c>
      <c r="D153" s="51">
        <f t="shared" ref="D153:E153" si="37">SUM(D154:D157)</f>
        <v>695154.67</v>
      </c>
      <c r="E153" s="51">
        <f t="shared" si="37"/>
        <v>823901.38000000012</v>
      </c>
      <c r="F153" s="52">
        <f t="shared" si="31"/>
        <v>118.5205847786364</v>
      </c>
    </row>
    <row r="154" spans="1:6" ht="12.75" customHeight="1" x14ac:dyDescent="0.2">
      <c r="A154" s="53">
        <v>3111</v>
      </c>
      <c r="B154" s="85" t="s">
        <v>352</v>
      </c>
      <c r="C154" s="50" t="s">
        <v>353</v>
      </c>
      <c r="D154" s="242">
        <v>685395.16</v>
      </c>
      <c r="E154" s="242">
        <v>806933.91</v>
      </c>
      <c r="F154" s="52">
        <f t="shared" si="31"/>
        <v>117.732653670913</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4678.9799999999996</v>
      </c>
      <c r="E156" s="242">
        <v>10211.43</v>
      </c>
      <c r="F156" s="52">
        <f t="shared" si="31"/>
        <v>218.24051395817042</v>
      </c>
    </row>
    <row r="157" spans="1:6" ht="12.75" customHeight="1" x14ac:dyDescent="0.2">
      <c r="A157" s="53">
        <v>3114</v>
      </c>
      <c r="B157" s="85" t="s">
        <v>358</v>
      </c>
      <c r="C157" s="50" t="s">
        <v>359</v>
      </c>
      <c r="D157" s="242">
        <v>5080.53</v>
      </c>
      <c r="E157" s="242">
        <v>6756.04</v>
      </c>
      <c r="F157" s="52">
        <f t="shared" si="31"/>
        <v>132.97903958838941</v>
      </c>
    </row>
    <row r="158" spans="1:6" ht="12.75" customHeight="1" x14ac:dyDescent="0.2">
      <c r="A158" s="53">
        <v>312</v>
      </c>
      <c r="B158" s="85" t="s">
        <v>360</v>
      </c>
      <c r="C158" s="50" t="s">
        <v>361</v>
      </c>
      <c r="D158" s="242">
        <v>34131.519999999997</v>
      </c>
      <c r="E158" s="242">
        <v>41224.82</v>
      </c>
      <c r="F158" s="52">
        <f t="shared" si="31"/>
        <v>120.78225640112133</v>
      </c>
    </row>
    <row r="159" spans="1:6" ht="12.75" customHeight="1" x14ac:dyDescent="0.2">
      <c r="A159" s="53">
        <v>313</v>
      </c>
      <c r="B159" s="85" t="s">
        <v>362</v>
      </c>
      <c r="C159" s="50" t="s">
        <v>363</v>
      </c>
      <c r="D159" s="51">
        <f t="shared" ref="D159:E159" si="38">SUM(D160:D162)</f>
        <v>115053.57</v>
      </c>
      <c r="E159" s="51">
        <f t="shared" si="38"/>
        <v>135935.69999999998</v>
      </c>
      <c r="F159" s="52">
        <f t="shared" si="31"/>
        <v>118.1499192072006</v>
      </c>
    </row>
    <row r="160" spans="1:6" ht="12.75" customHeight="1" x14ac:dyDescent="0.2">
      <c r="A160" s="53">
        <v>3131</v>
      </c>
      <c r="B160" s="85" t="s">
        <v>142</v>
      </c>
      <c r="C160" s="50" t="s">
        <v>364</v>
      </c>
      <c r="D160" s="242">
        <v>0</v>
      </c>
      <c r="E160" s="242"/>
      <c r="F160" s="52" t="str">
        <f t="shared" si="31"/>
        <v>-</v>
      </c>
    </row>
    <row r="161" spans="1:6" ht="12.75" customHeight="1" x14ac:dyDescent="0.2">
      <c r="A161" s="53">
        <v>3132</v>
      </c>
      <c r="B161" s="85" t="s">
        <v>365</v>
      </c>
      <c r="C161" s="50" t="s">
        <v>366</v>
      </c>
      <c r="D161" s="242">
        <v>115030.25</v>
      </c>
      <c r="E161" s="242">
        <v>135904.68</v>
      </c>
      <c r="F161" s="52">
        <f t="shared" si="31"/>
        <v>118.14690483590185</v>
      </c>
    </row>
    <row r="162" spans="1:6" ht="12.75" customHeight="1" x14ac:dyDescent="0.2">
      <c r="A162" s="53">
        <v>3133</v>
      </c>
      <c r="B162" s="85" t="s">
        <v>367</v>
      </c>
      <c r="C162" s="50" t="s">
        <v>368</v>
      </c>
      <c r="D162" s="242">
        <v>23.32</v>
      </c>
      <c r="E162" s="242">
        <v>31.02</v>
      </c>
      <c r="F162" s="52">
        <f t="shared" si="31"/>
        <v>133.01886792452831</v>
      </c>
    </row>
    <row r="163" spans="1:6" ht="12.75" customHeight="1" x14ac:dyDescent="0.2">
      <c r="A163" s="53">
        <v>32</v>
      </c>
      <c r="B163" s="85" t="s">
        <v>369</v>
      </c>
      <c r="C163" s="50" t="s">
        <v>370</v>
      </c>
      <c r="D163" s="51">
        <f t="shared" ref="D163:E163" si="39">D164+D169+D177+D187+D188</f>
        <v>184247.33</v>
      </c>
      <c r="E163" s="51">
        <f t="shared" si="39"/>
        <v>226555.6</v>
      </c>
      <c r="F163" s="52">
        <f t="shared" si="31"/>
        <v>122.9627588090422</v>
      </c>
    </row>
    <row r="164" spans="1:6" ht="12.75" customHeight="1" x14ac:dyDescent="0.2">
      <c r="A164" s="53">
        <v>321</v>
      </c>
      <c r="B164" s="85" t="s">
        <v>371</v>
      </c>
      <c r="C164" s="50" t="s">
        <v>372</v>
      </c>
      <c r="D164" s="51">
        <f t="shared" ref="D164:E164" si="40">SUM(D165:D168)</f>
        <v>21304.27</v>
      </c>
      <c r="E164" s="51">
        <f t="shared" si="40"/>
        <v>26797.539999999997</v>
      </c>
      <c r="F164" s="52">
        <f t="shared" si="31"/>
        <v>125.78483092825992</v>
      </c>
    </row>
    <row r="165" spans="1:6" ht="12.75" customHeight="1" x14ac:dyDescent="0.2">
      <c r="A165" s="53">
        <v>3211</v>
      </c>
      <c r="B165" s="85" t="s">
        <v>373</v>
      </c>
      <c r="C165" s="50" t="s">
        <v>374</v>
      </c>
      <c r="D165" s="242">
        <v>4039.96</v>
      </c>
      <c r="E165" s="242">
        <v>5597.6</v>
      </c>
      <c r="F165" s="52">
        <f t="shared" si="31"/>
        <v>138.55582728541867</v>
      </c>
    </row>
    <row r="166" spans="1:6" ht="12.75" customHeight="1" x14ac:dyDescent="0.2">
      <c r="A166" s="53">
        <v>3212</v>
      </c>
      <c r="B166" s="85" t="s">
        <v>375</v>
      </c>
      <c r="C166" s="50" t="s">
        <v>376</v>
      </c>
      <c r="D166" s="242">
        <v>16902.5</v>
      </c>
      <c r="E166" s="242">
        <v>20259.849999999999</v>
      </c>
      <c r="F166" s="52">
        <f t="shared" si="31"/>
        <v>119.86303801212837</v>
      </c>
    </row>
    <row r="167" spans="1:6" ht="12.75" customHeight="1" x14ac:dyDescent="0.2">
      <c r="A167" s="53">
        <v>3213</v>
      </c>
      <c r="B167" s="85" t="s">
        <v>377</v>
      </c>
      <c r="C167" s="50" t="s">
        <v>378</v>
      </c>
      <c r="D167" s="242">
        <v>361.81</v>
      </c>
      <c r="E167" s="242">
        <v>940.09</v>
      </c>
      <c r="F167" s="52">
        <f t="shared" si="31"/>
        <v>259.82974489372873</v>
      </c>
    </row>
    <row r="168" spans="1:6" ht="12.75" customHeight="1" x14ac:dyDescent="0.2">
      <c r="A168" s="53">
        <v>3214</v>
      </c>
      <c r="B168" s="85" t="s">
        <v>379</v>
      </c>
      <c r="C168" s="50" t="s">
        <v>380</v>
      </c>
      <c r="D168" s="242">
        <v>0</v>
      </c>
      <c r="E168" s="242"/>
      <c r="F168" s="52" t="str">
        <f t="shared" si="31"/>
        <v>-</v>
      </c>
    </row>
    <row r="169" spans="1:6" ht="12.75" customHeight="1" x14ac:dyDescent="0.2">
      <c r="A169" s="53">
        <v>322</v>
      </c>
      <c r="B169" s="85" t="s">
        <v>381</v>
      </c>
      <c r="C169" s="50" t="s">
        <v>382</v>
      </c>
      <c r="D169" s="51">
        <f t="shared" ref="D169:E169" si="41">SUM(D170:D176)</f>
        <v>114086.79000000001</v>
      </c>
      <c r="E169" s="51">
        <f t="shared" si="41"/>
        <v>145884.85</v>
      </c>
      <c r="F169" s="52">
        <f t="shared" si="31"/>
        <v>127.87181583424339</v>
      </c>
    </row>
    <row r="170" spans="1:6" ht="12.75" customHeight="1" x14ac:dyDescent="0.2">
      <c r="A170" s="53">
        <v>3221</v>
      </c>
      <c r="B170" s="85" t="s">
        <v>383</v>
      </c>
      <c r="C170" s="50" t="s">
        <v>384</v>
      </c>
      <c r="D170" s="242">
        <v>10839.34</v>
      </c>
      <c r="E170" s="242">
        <v>14304.24</v>
      </c>
      <c r="F170" s="52">
        <f t="shared" si="31"/>
        <v>131.96596840767057</v>
      </c>
    </row>
    <row r="171" spans="1:6" ht="12.75" customHeight="1" x14ac:dyDescent="0.2">
      <c r="A171" s="53">
        <v>3222</v>
      </c>
      <c r="B171" s="85" t="s">
        <v>385</v>
      </c>
      <c r="C171" s="50" t="s">
        <v>386</v>
      </c>
      <c r="D171" s="242">
        <v>55979.7</v>
      </c>
      <c r="E171" s="242">
        <v>91659.41</v>
      </c>
      <c r="F171" s="52">
        <f t="shared" si="31"/>
        <v>163.73687247341448</v>
      </c>
    </row>
    <row r="172" spans="1:6" ht="12.75" customHeight="1" x14ac:dyDescent="0.2">
      <c r="A172" s="53">
        <v>3223</v>
      </c>
      <c r="B172" s="85" t="s">
        <v>387</v>
      </c>
      <c r="C172" s="50" t="s">
        <v>388</v>
      </c>
      <c r="D172" s="242">
        <v>45402.87</v>
      </c>
      <c r="E172" s="242">
        <v>37248.129999999997</v>
      </c>
      <c r="F172" s="52">
        <f t="shared" si="31"/>
        <v>82.039153031515397</v>
      </c>
    </row>
    <row r="173" spans="1:6" ht="12.75" customHeight="1" x14ac:dyDescent="0.2">
      <c r="A173" s="53">
        <v>3224</v>
      </c>
      <c r="B173" s="85" t="s">
        <v>389</v>
      </c>
      <c r="C173" s="50" t="s">
        <v>390</v>
      </c>
      <c r="D173" s="242">
        <v>1691.55</v>
      </c>
      <c r="E173" s="242">
        <v>2311.4699999999998</v>
      </c>
      <c r="F173" s="52">
        <f t="shared" si="31"/>
        <v>136.64804469273741</v>
      </c>
    </row>
    <row r="174" spans="1:6" ht="12.75" customHeight="1" x14ac:dyDescent="0.2">
      <c r="A174" s="53">
        <v>3225</v>
      </c>
      <c r="B174" s="85" t="s">
        <v>391</v>
      </c>
      <c r="C174" s="50" t="s">
        <v>392</v>
      </c>
      <c r="D174" s="242">
        <v>96.22</v>
      </c>
      <c r="E174" s="242"/>
      <c r="F174" s="52">
        <f t="shared" si="31"/>
        <v>0</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77.11</v>
      </c>
      <c r="E176" s="242">
        <v>361.6</v>
      </c>
      <c r="F176" s="52">
        <f t="shared" si="31"/>
        <v>468.94047464660878</v>
      </c>
    </row>
    <row r="177" spans="1:6" ht="12.75" customHeight="1" x14ac:dyDescent="0.2">
      <c r="A177" s="53">
        <v>323</v>
      </c>
      <c r="B177" s="85" t="s">
        <v>397</v>
      </c>
      <c r="C177" s="50" t="s">
        <v>398</v>
      </c>
      <c r="D177" s="51">
        <f t="shared" ref="D177:E177" si="42">SUM(D178:D186)</f>
        <v>32854.000000000007</v>
      </c>
      <c r="E177" s="51">
        <f t="shared" si="42"/>
        <v>39065.719999999994</v>
      </c>
      <c r="F177" s="52">
        <f t="shared" si="31"/>
        <v>118.90704328240088</v>
      </c>
    </row>
    <row r="178" spans="1:6" ht="12.75" customHeight="1" x14ac:dyDescent="0.2">
      <c r="A178" s="53">
        <v>3231</v>
      </c>
      <c r="B178" s="85" t="s">
        <v>399</v>
      </c>
      <c r="C178" s="50" t="s">
        <v>400</v>
      </c>
      <c r="D178" s="242">
        <v>6932.69</v>
      </c>
      <c r="E178" s="242">
        <v>7631.5</v>
      </c>
      <c r="F178" s="52">
        <f t="shared" si="31"/>
        <v>110.07992568541216</v>
      </c>
    </row>
    <row r="179" spans="1:6" ht="12.75" customHeight="1" x14ac:dyDescent="0.2">
      <c r="A179" s="53">
        <v>3232</v>
      </c>
      <c r="B179" s="85" t="s">
        <v>401</v>
      </c>
      <c r="C179" s="50" t="s">
        <v>402</v>
      </c>
      <c r="D179" s="242">
        <v>8399.94</v>
      </c>
      <c r="E179" s="242">
        <v>10295.24</v>
      </c>
      <c r="F179" s="52">
        <f t="shared" si="31"/>
        <v>122.5632564042124</v>
      </c>
    </row>
    <row r="180" spans="1:6" ht="12.75" customHeight="1" x14ac:dyDescent="0.2">
      <c r="A180" s="53">
        <v>3233</v>
      </c>
      <c r="B180" s="85" t="s">
        <v>403</v>
      </c>
      <c r="C180" s="50" t="s">
        <v>404</v>
      </c>
      <c r="D180" s="242">
        <v>963.17</v>
      </c>
      <c r="E180" s="242">
        <v>358.21</v>
      </c>
      <c r="F180" s="52">
        <f t="shared" si="31"/>
        <v>37.190734761257097</v>
      </c>
    </row>
    <row r="181" spans="1:6" ht="12.75" customHeight="1" x14ac:dyDescent="0.2">
      <c r="A181" s="53">
        <v>3234</v>
      </c>
      <c r="B181" s="85" t="s">
        <v>405</v>
      </c>
      <c r="C181" s="50" t="s">
        <v>406</v>
      </c>
      <c r="D181" s="242">
        <v>6045.43</v>
      </c>
      <c r="E181" s="242">
        <v>4713.66</v>
      </c>
      <c r="F181" s="52">
        <f t="shared" si="31"/>
        <v>77.970632361965968</v>
      </c>
    </row>
    <row r="182" spans="1:6" ht="12.75" customHeight="1" x14ac:dyDescent="0.2">
      <c r="A182" s="53">
        <v>3235</v>
      </c>
      <c r="B182" s="85" t="s">
        <v>407</v>
      </c>
      <c r="C182" s="50" t="s">
        <v>408</v>
      </c>
      <c r="D182" s="242">
        <v>1419.34</v>
      </c>
      <c r="E182" s="242">
        <v>3516.71</v>
      </c>
      <c r="F182" s="52">
        <f t="shared" si="31"/>
        <v>247.77079487649192</v>
      </c>
    </row>
    <row r="183" spans="1:6" ht="12.75" customHeight="1" x14ac:dyDescent="0.2">
      <c r="A183" s="53">
        <v>3236</v>
      </c>
      <c r="B183" s="85" t="s">
        <v>409</v>
      </c>
      <c r="C183" s="50" t="s">
        <v>410</v>
      </c>
      <c r="D183" s="242">
        <v>3908.52</v>
      </c>
      <c r="E183" s="242">
        <v>2730.67</v>
      </c>
      <c r="F183" s="52">
        <f t="shared" si="31"/>
        <v>69.864552311360825</v>
      </c>
    </row>
    <row r="184" spans="1:6" ht="12.75" customHeight="1" x14ac:dyDescent="0.2">
      <c r="A184" s="53">
        <v>3237</v>
      </c>
      <c r="B184" s="85" t="s">
        <v>411</v>
      </c>
      <c r="C184" s="50" t="s">
        <v>412</v>
      </c>
      <c r="D184" s="242">
        <v>2235.86</v>
      </c>
      <c r="E184" s="242">
        <v>6212.77</v>
      </c>
      <c r="F184" s="52">
        <f t="shared" si="31"/>
        <v>277.86936570268261</v>
      </c>
    </row>
    <row r="185" spans="1:6" ht="12.75" customHeight="1" x14ac:dyDescent="0.2">
      <c r="A185" s="53">
        <v>3238</v>
      </c>
      <c r="B185" s="85" t="s">
        <v>413</v>
      </c>
      <c r="C185" s="50" t="s">
        <v>414</v>
      </c>
      <c r="D185" s="242">
        <v>1209.6300000000001</v>
      </c>
      <c r="E185" s="242">
        <v>2971.87</v>
      </c>
      <c r="F185" s="52">
        <f t="shared" si="31"/>
        <v>245.68421748799216</v>
      </c>
    </row>
    <row r="186" spans="1:6" ht="12.75" customHeight="1" x14ac:dyDescent="0.2">
      <c r="A186" s="53">
        <v>3239</v>
      </c>
      <c r="B186" s="85" t="s">
        <v>415</v>
      </c>
      <c r="C186" s="50" t="s">
        <v>416</v>
      </c>
      <c r="D186" s="242">
        <v>1739.42</v>
      </c>
      <c r="E186" s="242">
        <v>635.09</v>
      </c>
      <c r="F186" s="52">
        <f t="shared" si="31"/>
        <v>36.51159581929609</v>
      </c>
    </row>
    <row r="187" spans="1:6" ht="12.75" customHeight="1" x14ac:dyDescent="0.2">
      <c r="A187" s="53">
        <v>324</v>
      </c>
      <c r="B187" s="85" t="s">
        <v>417</v>
      </c>
      <c r="C187" s="50" t="s">
        <v>418</v>
      </c>
      <c r="D187" s="242">
        <v>0</v>
      </c>
      <c r="E187" s="242"/>
      <c r="F187" s="52" t="str">
        <f t="shared" si="31"/>
        <v>-</v>
      </c>
    </row>
    <row r="188" spans="1:6" ht="12.75" customHeight="1" x14ac:dyDescent="0.2">
      <c r="A188" s="53">
        <v>329</v>
      </c>
      <c r="B188" s="85" t="s">
        <v>419</v>
      </c>
      <c r="C188" s="50" t="s">
        <v>420</v>
      </c>
      <c r="D188" s="51">
        <f t="shared" ref="D188:E188" si="43">SUM(D189:D195)</f>
        <v>16002.27</v>
      </c>
      <c r="E188" s="51">
        <f t="shared" si="43"/>
        <v>14807.490000000002</v>
      </c>
      <c r="F188" s="52">
        <f t="shared" si="31"/>
        <v>92.533684283542286</v>
      </c>
    </row>
    <row r="189" spans="1:6" ht="12.75" customHeight="1" x14ac:dyDescent="0.2">
      <c r="A189" s="53">
        <v>3291</v>
      </c>
      <c r="B189" s="232" t="s">
        <v>421</v>
      </c>
      <c r="C189" s="50" t="s">
        <v>422</v>
      </c>
      <c r="D189" s="242">
        <v>1519.41</v>
      </c>
      <c r="E189" s="242">
        <v>430.02</v>
      </c>
      <c r="F189" s="52">
        <f t="shared" si="31"/>
        <v>28.301775031097591</v>
      </c>
    </row>
    <row r="190" spans="1:6" ht="12.75" customHeight="1" x14ac:dyDescent="0.2">
      <c r="A190" s="53">
        <v>3292</v>
      </c>
      <c r="B190" s="85" t="s">
        <v>423</v>
      </c>
      <c r="C190" s="50" t="s">
        <v>424</v>
      </c>
      <c r="D190" s="242">
        <v>50.97</v>
      </c>
      <c r="E190" s="242">
        <v>42.42</v>
      </c>
      <c r="F190" s="52">
        <f t="shared" si="31"/>
        <v>83.225426721600954</v>
      </c>
    </row>
    <row r="191" spans="1:6" ht="12.75" customHeight="1" x14ac:dyDescent="0.2">
      <c r="A191" s="53">
        <v>3293</v>
      </c>
      <c r="B191" s="85" t="s">
        <v>425</v>
      </c>
      <c r="C191" s="50" t="s">
        <v>426</v>
      </c>
      <c r="D191" s="242">
        <v>92.9</v>
      </c>
      <c r="E191" s="242">
        <v>95.5</v>
      </c>
      <c r="F191" s="52">
        <f t="shared" si="31"/>
        <v>102.79870828848223</v>
      </c>
    </row>
    <row r="192" spans="1:6" ht="12.75" customHeight="1" x14ac:dyDescent="0.2">
      <c r="A192" s="53">
        <v>3294</v>
      </c>
      <c r="B192" s="85" t="s">
        <v>427</v>
      </c>
      <c r="C192" s="50" t="s">
        <v>428</v>
      </c>
      <c r="D192" s="242">
        <v>283.36</v>
      </c>
      <c r="E192" s="242">
        <v>538.66</v>
      </c>
      <c r="F192" s="52">
        <f t="shared" si="31"/>
        <v>190.09740259740258</v>
      </c>
    </row>
    <row r="193" spans="1:6" ht="12.75" customHeight="1" x14ac:dyDescent="0.2">
      <c r="A193" s="53">
        <v>3295</v>
      </c>
      <c r="B193" s="85" t="s">
        <v>429</v>
      </c>
      <c r="C193" s="50" t="s">
        <v>430</v>
      </c>
      <c r="D193" s="242">
        <v>3036.03</v>
      </c>
      <c r="E193" s="242">
        <v>2491.71</v>
      </c>
      <c r="F193" s="52">
        <f t="shared" si="31"/>
        <v>82.071323405895185</v>
      </c>
    </row>
    <row r="194" spans="1:6" ht="12.75" customHeight="1" x14ac:dyDescent="0.2">
      <c r="A194" s="53" t="s">
        <v>431</v>
      </c>
      <c r="B194" s="85" t="s">
        <v>432</v>
      </c>
      <c r="C194" s="50" t="s">
        <v>431</v>
      </c>
      <c r="D194" s="242">
        <v>798.41</v>
      </c>
      <c r="E194" s="242">
        <v>1109.48</v>
      </c>
      <c r="F194" s="52">
        <f t="shared" si="31"/>
        <v>138.96118535589486</v>
      </c>
    </row>
    <row r="195" spans="1:6" ht="12.75" customHeight="1" x14ac:dyDescent="0.2">
      <c r="A195" s="53">
        <v>3299</v>
      </c>
      <c r="B195" s="85" t="s">
        <v>433</v>
      </c>
      <c r="C195" s="50" t="s">
        <v>434</v>
      </c>
      <c r="D195" s="242">
        <v>10221.19</v>
      </c>
      <c r="E195" s="242">
        <v>10099.700000000001</v>
      </c>
      <c r="F195" s="52">
        <f t="shared" si="31"/>
        <v>98.811390845879984</v>
      </c>
    </row>
    <row r="196" spans="1:6" ht="12.75" customHeight="1" x14ac:dyDescent="0.2">
      <c r="A196" s="53">
        <v>34</v>
      </c>
      <c r="B196" s="232" t="s">
        <v>435</v>
      </c>
      <c r="C196" s="50" t="s">
        <v>436</v>
      </c>
      <c r="D196" s="51">
        <f t="shared" ref="D196:E196" si="44">D197+D202+D210</f>
        <v>794.98</v>
      </c>
      <c r="E196" s="51">
        <f t="shared" si="44"/>
        <v>1204.7</v>
      </c>
      <c r="F196" s="52">
        <f t="shared" si="31"/>
        <v>151.5384034818486</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c r="F203" s="52" t="str">
        <f t="shared" si="31"/>
        <v>-</v>
      </c>
    </row>
    <row r="204" spans="1:6" ht="24" x14ac:dyDescent="0.2">
      <c r="A204" s="53">
        <v>3422</v>
      </c>
      <c r="B204" s="232" t="s">
        <v>451</v>
      </c>
      <c r="C204" s="50" t="s">
        <v>452</v>
      </c>
      <c r="D204" s="242">
        <v>0</v>
      </c>
      <c r="E204" s="242"/>
      <c r="F204" s="52" t="str">
        <f t="shared" si="31"/>
        <v>-</v>
      </c>
    </row>
    <row r="205" spans="1:6" ht="24" x14ac:dyDescent="0.2">
      <c r="A205" s="53">
        <v>3423</v>
      </c>
      <c r="B205" s="232" t="s">
        <v>453</v>
      </c>
      <c r="C205" s="50" t="s">
        <v>454</v>
      </c>
      <c r="D205" s="242">
        <v>0</v>
      </c>
      <c r="E205" s="242"/>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4"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794.98</v>
      </c>
      <c r="E210" s="51">
        <f t="shared" si="47"/>
        <v>1204.7</v>
      </c>
      <c r="F210" s="52">
        <f t="shared" si="31"/>
        <v>151.5384034818486</v>
      </c>
    </row>
    <row r="211" spans="1:6" ht="12.75" customHeight="1" x14ac:dyDescent="0.2">
      <c r="A211" s="53">
        <v>3431</v>
      </c>
      <c r="B211" s="232" t="s">
        <v>465</v>
      </c>
      <c r="C211" s="50" t="s">
        <v>466</v>
      </c>
      <c r="D211" s="242">
        <v>186.41</v>
      </c>
      <c r="E211" s="242">
        <v>195.42</v>
      </c>
      <c r="F211" s="52">
        <f t="shared" si="31"/>
        <v>104.83343168284962</v>
      </c>
    </row>
    <row r="212" spans="1:6" ht="12.75" customHeight="1" x14ac:dyDescent="0.2">
      <c r="A212" s="53">
        <v>3432</v>
      </c>
      <c r="B212" s="85" t="s">
        <v>467</v>
      </c>
      <c r="C212" s="50" t="s">
        <v>468</v>
      </c>
      <c r="D212" s="242">
        <v>0</v>
      </c>
      <c r="E212" s="242"/>
      <c r="F212" s="52" t="str">
        <f t="shared" si="31"/>
        <v>-</v>
      </c>
    </row>
    <row r="213" spans="1:6" ht="12.75" customHeight="1" x14ac:dyDescent="0.2">
      <c r="A213" s="53">
        <v>3433</v>
      </c>
      <c r="B213" s="85" t="s">
        <v>469</v>
      </c>
      <c r="C213" s="50" t="s">
        <v>470</v>
      </c>
      <c r="D213" s="242">
        <v>608.57000000000005</v>
      </c>
      <c r="E213" s="242">
        <v>1009.28</v>
      </c>
      <c r="F213" s="52">
        <f t="shared" si="31"/>
        <v>165.84452076178582</v>
      </c>
    </row>
    <row r="214" spans="1:6" ht="12.75" customHeight="1" x14ac:dyDescent="0.2">
      <c r="A214" s="53">
        <v>3434</v>
      </c>
      <c r="B214" s="85" t="s">
        <v>471</v>
      </c>
      <c r="C214" s="50" t="s">
        <v>472</v>
      </c>
      <c r="D214" s="242">
        <v>0</v>
      </c>
      <c r="E214" s="242"/>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4" x14ac:dyDescent="0.2">
      <c r="A223" s="53" t="s">
        <v>489</v>
      </c>
      <c r="B223" s="85" t="s">
        <v>490</v>
      </c>
      <c r="C223" s="50" t="s">
        <v>489</v>
      </c>
      <c r="D223" s="242">
        <v>0</v>
      </c>
      <c r="E223" s="242"/>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24"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24"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c r="F241" s="52" t="str">
        <f t="shared" si="59"/>
        <v>-</v>
      </c>
    </row>
    <row r="242" spans="1:6" ht="24" x14ac:dyDescent="0.2">
      <c r="A242" s="53">
        <v>3673</v>
      </c>
      <c r="B242" s="85" t="s">
        <v>527</v>
      </c>
      <c r="C242" s="50" t="s">
        <v>528</v>
      </c>
      <c r="D242" s="242">
        <v>0</v>
      </c>
      <c r="E242" s="242"/>
      <c r="F242" s="52" t="str">
        <f t="shared" si="59"/>
        <v>-</v>
      </c>
    </row>
    <row r="243" spans="1:6" ht="24"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c r="F248" s="52" t="str">
        <f t="shared" si="61"/>
        <v>-</v>
      </c>
    </row>
    <row r="249" spans="1:6" ht="12.75" customHeight="1" x14ac:dyDescent="0.2">
      <c r="A249" s="53" t="s">
        <v>540</v>
      </c>
      <c r="B249" s="85" t="s">
        <v>204</v>
      </c>
      <c r="C249" s="50" t="s">
        <v>540</v>
      </c>
      <c r="D249" s="242">
        <v>0</v>
      </c>
      <c r="E249" s="242"/>
      <c r="F249" s="52" t="str">
        <f t="shared" si="61"/>
        <v>-</v>
      </c>
    </row>
    <row r="250" spans="1:6" ht="24" x14ac:dyDescent="0.2">
      <c r="A250" s="53" t="s">
        <v>541</v>
      </c>
      <c r="B250" s="85" t="s">
        <v>206</v>
      </c>
      <c r="C250" s="50" t="s">
        <v>541</v>
      </c>
      <c r="D250" s="242">
        <v>0</v>
      </c>
      <c r="E250" s="242"/>
      <c r="F250" s="52" t="str">
        <f t="shared" si="61"/>
        <v>-</v>
      </c>
    </row>
    <row r="251" spans="1:6" ht="24" x14ac:dyDescent="0.2">
      <c r="A251" s="53" t="s">
        <v>542</v>
      </c>
      <c r="B251" s="85" t="s">
        <v>208</v>
      </c>
      <c r="C251" s="50" t="s">
        <v>542</v>
      </c>
      <c r="D251" s="242">
        <v>0</v>
      </c>
      <c r="E251" s="242"/>
      <c r="F251" s="52" t="str">
        <f t="shared" si="61"/>
        <v>-</v>
      </c>
    </row>
    <row r="252" spans="1:6" ht="24" x14ac:dyDescent="0.2">
      <c r="A252" s="53">
        <v>37</v>
      </c>
      <c r="B252" s="85" t="s">
        <v>543</v>
      </c>
      <c r="C252" s="50" t="s">
        <v>544</v>
      </c>
      <c r="D252" s="51">
        <f t="shared" ref="D252:E252" si="63">D253+D259</f>
        <v>11409.27</v>
      </c>
      <c r="E252" s="51">
        <f t="shared" si="63"/>
        <v>25832.19</v>
      </c>
      <c r="F252" s="52">
        <f t="shared" ref="F252:F258" si="64">IF(D252&lt;&gt;0,IF(E252/D252&gt;=100,"&gt;&gt;100",E252/D252*100),"-")</f>
        <v>226.41404752451294</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c r="F254" s="52" t="str">
        <f t="shared" si="64"/>
        <v>-</v>
      </c>
    </row>
    <row r="255" spans="1:6" ht="24" x14ac:dyDescent="0.2">
      <c r="A255" s="53">
        <v>3712</v>
      </c>
      <c r="B255" s="85" t="s">
        <v>549</v>
      </c>
      <c r="C255" s="50" t="s">
        <v>550</v>
      </c>
      <c r="D255" s="242">
        <v>0</v>
      </c>
      <c r="E255" s="242"/>
      <c r="F255" s="52" t="str">
        <f t="shared" si="64"/>
        <v>-</v>
      </c>
    </row>
    <row r="256" spans="1:6" ht="24" x14ac:dyDescent="0.2">
      <c r="A256" s="53" t="s">
        <v>551</v>
      </c>
      <c r="B256" s="85" t="s">
        <v>552</v>
      </c>
      <c r="C256" s="50" t="s">
        <v>551</v>
      </c>
      <c r="D256" s="242">
        <v>0</v>
      </c>
      <c r="E256" s="242"/>
      <c r="F256" s="52" t="str">
        <f t="shared" si="64"/>
        <v>-</v>
      </c>
    </row>
    <row r="257" spans="1:6" ht="24"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11409.27</v>
      </c>
      <c r="E259" s="51">
        <f t="shared" si="66"/>
        <v>25832.19</v>
      </c>
      <c r="F259" s="52">
        <f t="shared" ref="F259:F262" si="67">IF(D259&lt;&gt;0,IF(E259/D259&gt;=100,"&gt;&gt;100",E259/D259*100),"-")</f>
        <v>226.41404752451294</v>
      </c>
    </row>
    <row r="260" spans="1:6" ht="12.75" customHeight="1" x14ac:dyDescent="0.2">
      <c r="A260" s="53">
        <v>3721</v>
      </c>
      <c r="B260" s="85" t="s">
        <v>559</v>
      </c>
      <c r="C260" s="50" t="s">
        <v>560</v>
      </c>
      <c r="D260" s="242">
        <v>0</v>
      </c>
      <c r="E260" s="242"/>
      <c r="F260" s="52" t="str">
        <f t="shared" si="67"/>
        <v>-</v>
      </c>
    </row>
    <row r="261" spans="1:6" ht="12.75" customHeight="1" x14ac:dyDescent="0.2">
      <c r="A261" s="53">
        <v>3722</v>
      </c>
      <c r="B261" s="85" t="s">
        <v>561</v>
      </c>
      <c r="C261" s="50" t="s">
        <v>562</v>
      </c>
      <c r="D261" s="242">
        <v>11409.27</v>
      </c>
      <c r="E261" s="242">
        <v>25832.19</v>
      </c>
      <c r="F261" s="52">
        <f t="shared" si="67"/>
        <v>226.41404752451294</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0</v>
      </c>
      <c r="E263" s="51">
        <f t="shared" si="68"/>
        <v>594.48</v>
      </c>
      <c r="F263" s="52" t="str">
        <f t="shared" ref="F263:F267" si="69">IF(D263&lt;&gt;0,IF(E263/D263&gt;=100,"&gt;&gt;100",E263/D263*100),"-")</f>
        <v>-</v>
      </c>
    </row>
    <row r="264" spans="1:6" ht="12.75" customHeight="1" x14ac:dyDescent="0.2">
      <c r="A264" s="53">
        <v>381</v>
      </c>
      <c r="B264" s="85" t="s">
        <v>567</v>
      </c>
      <c r="C264" s="50" t="s">
        <v>568</v>
      </c>
      <c r="D264" s="51">
        <f t="shared" ref="D264:E264" si="70">SUM(D265:D267)</f>
        <v>0</v>
      </c>
      <c r="E264" s="51">
        <f t="shared" si="70"/>
        <v>594.48</v>
      </c>
      <c r="F264" s="52" t="str">
        <f t="shared" si="69"/>
        <v>-</v>
      </c>
    </row>
    <row r="265" spans="1:6" ht="12.75" customHeight="1" x14ac:dyDescent="0.2">
      <c r="A265" s="53">
        <v>3811</v>
      </c>
      <c r="B265" s="85" t="s">
        <v>569</v>
      </c>
      <c r="C265" s="50" t="s">
        <v>570</v>
      </c>
      <c r="D265" s="242">
        <v>0</v>
      </c>
      <c r="E265" s="242"/>
      <c r="F265" s="52" t="str">
        <f t="shared" si="69"/>
        <v>-</v>
      </c>
    </row>
    <row r="266" spans="1:6" ht="12.75" customHeight="1" x14ac:dyDescent="0.2">
      <c r="A266" s="53">
        <v>3812</v>
      </c>
      <c r="B266" s="85" t="s">
        <v>571</v>
      </c>
      <c r="C266" s="50" t="s">
        <v>572</v>
      </c>
      <c r="D266" s="242">
        <v>0</v>
      </c>
      <c r="E266" s="242">
        <v>594.48</v>
      </c>
      <c r="F266" s="52" t="str">
        <f t="shared" si="69"/>
        <v>-</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4"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c r="F280" s="52" t="str">
        <f t="shared" si="74"/>
        <v>-</v>
      </c>
    </row>
    <row r="281" spans="1:6" ht="24"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24"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1040791.34</v>
      </c>
      <c r="E289" s="51">
        <f t="shared" si="79"/>
        <v>1255248.8699999999</v>
      </c>
      <c r="F289" s="52">
        <f t="shared" si="76"/>
        <v>120.60523774150542</v>
      </c>
    </row>
    <row r="290" spans="1:6" ht="12.75" customHeight="1" x14ac:dyDescent="0.2">
      <c r="A290" s="53" t="s">
        <v>608</v>
      </c>
      <c r="B290" s="85" t="s">
        <v>619</v>
      </c>
      <c r="C290" s="50" t="s">
        <v>620</v>
      </c>
      <c r="D290" s="51">
        <f>IF(D6&gt;=D289,D6-D289,0)</f>
        <v>587.68999999994412</v>
      </c>
      <c r="E290" s="51">
        <f>IF(E6&gt;=E289,E6-E289,0)</f>
        <v>24488.630000000121</v>
      </c>
      <c r="F290" s="52">
        <f t="shared" si="76"/>
        <v>4166.9298439657732</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1363.33</v>
      </c>
      <c r="E292" s="242">
        <v>0</v>
      </c>
      <c r="F292" s="52">
        <f t="shared" si="76"/>
        <v>0</v>
      </c>
    </row>
    <row r="293" spans="1:6" ht="12.75" customHeight="1" x14ac:dyDescent="0.2">
      <c r="A293" s="53">
        <v>92221</v>
      </c>
      <c r="B293" s="85" t="s">
        <v>625</v>
      </c>
      <c r="C293" s="50" t="s">
        <v>626</v>
      </c>
      <c r="D293" s="242">
        <v>0</v>
      </c>
      <c r="E293" s="242">
        <v>6932.88</v>
      </c>
      <c r="F293" s="52" t="str">
        <f t="shared" si="76"/>
        <v>-</v>
      </c>
    </row>
    <row r="294" spans="1:6" ht="12.75" customHeight="1" x14ac:dyDescent="0.2">
      <c r="A294" s="53">
        <v>96</v>
      </c>
      <c r="B294" s="85" t="s">
        <v>627</v>
      </c>
      <c r="C294" s="50" t="s">
        <v>628</v>
      </c>
      <c r="D294" s="242">
        <v>11097.25</v>
      </c>
      <c r="E294" s="242">
        <v>10914.87</v>
      </c>
      <c r="F294" s="52">
        <f t="shared" si="76"/>
        <v>98.356529770889196</v>
      </c>
    </row>
    <row r="295" spans="1:6" ht="24" x14ac:dyDescent="0.2">
      <c r="A295" s="53">
        <v>9661</v>
      </c>
      <c r="B295" s="85" t="s">
        <v>629</v>
      </c>
      <c r="C295" s="50" t="s">
        <v>630</v>
      </c>
      <c r="D295" s="242">
        <v>0</v>
      </c>
      <c r="E295" s="242">
        <v>0</v>
      </c>
      <c r="F295" s="52" t="str">
        <f t="shared" si="76"/>
        <v>-</v>
      </c>
    </row>
    <row r="296" spans="1:6" ht="12.75" customHeight="1" x14ac:dyDescent="0.2">
      <c r="A296" s="55" t="s">
        <v>631</v>
      </c>
      <c r="B296" s="233" t="s">
        <v>632</v>
      </c>
      <c r="C296" s="56" t="s">
        <v>631</v>
      </c>
      <c r="D296" s="243">
        <v>0</v>
      </c>
      <c r="E296" s="243">
        <v>0</v>
      </c>
      <c r="F296" s="57" t="str">
        <f t="shared" si="76"/>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4"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c r="F313" s="52" t="str">
        <f t="shared" si="81"/>
        <v>-</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8883.86</v>
      </c>
      <c r="E350" s="51">
        <f t="shared" si="95"/>
        <v>23444.99</v>
      </c>
      <c r="F350" s="52">
        <f t="shared" si="81"/>
        <v>263.90544200381368</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c r="F359" s="52" t="str">
        <f t="shared" si="81"/>
        <v>-</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4" x14ac:dyDescent="0.2">
      <c r="A363" s="53">
        <v>42</v>
      </c>
      <c r="B363" s="232" t="s">
        <v>756</v>
      </c>
      <c r="C363" s="50" t="s">
        <v>757</v>
      </c>
      <c r="D363" s="51">
        <f t="shared" ref="D363:E363" si="99">D364+D369+D378+D383+D388+D391</f>
        <v>8883.86</v>
      </c>
      <c r="E363" s="51">
        <f t="shared" si="99"/>
        <v>23444.99</v>
      </c>
      <c r="F363" s="52">
        <f t="shared" si="81"/>
        <v>263.90544200381368</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6490.3600000000006</v>
      </c>
      <c r="E369" s="51">
        <f t="shared" si="101"/>
        <v>20799.36</v>
      </c>
      <c r="F369" s="52">
        <f t="shared" si="81"/>
        <v>320.4654287281445</v>
      </c>
    </row>
    <row r="370" spans="1:6" ht="12.75" customHeight="1" x14ac:dyDescent="0.2">
      <c r="A370" s="53">
        <v>4221</v>
      </c>
      <c r="B370" s="85" t="s">
        <v>674</v>
      </c>
      <c r="C370" s="50" t="s">
        <v>766</v>
      </c>
      <c r="D370" s="242">
        <v>3209.15</v>
      </c>
      <c r="E370" s="242">
        <v>4620.18</v>
      </c>
      <c r="F370" s="52">
        <f t="shared" si="81"/>
        <v>143.96896374429366</v>
      </c>
    </row>
    <row r="371" spans="1:6" ht="12.75" customHeight="1" x14ac:dyDescent="0.2">
      <c r="A371" s="53">
        <v>4222</v>
      </c>
      <c r="B371" s="85" t="s">
        <v>767</v>
      </c>
      <c r="C371" s="50" t="s">
        <v>768</v>
      </c>
      <c r="D371" s="242">
        <v>0</v>
      </c>
      <c r="E371" s="242"/>
      <c r="F371" s="52" t="str">
        <f t="shared" si="81"/>
        <v>-</v>
      </c>
    </row>
    <row r="372" spans="1:6" ht="12.75" customHeight="1" x14ac:dyDescent="0.2">
      <c r="A372" s="53">
        <v>4223</v>
      </c>
      <c r="B372" s="85" t="s">
        <v>678</v>
      </c>
      <c r="C372" s="50" t="s">
        <v>769</v>
      </c>
      <c r="D372" s="242">
        <v>0</v>
      </c>
      <c r="E372" s="242"/>
      <c r="F372" s="52" t="str">
        <f t="shared" si="81"/>
        <v>-</v>
      </c>
    </row>
    <row r="373" spans="1:6" ht="12.75" customHeight="1" x14ac:dyDescent="0.2">
      <c r="A373" s="53">
        <v>4224</v>
      </c>
      <c r="B373" s="85" t="s">
        <v>680</v>
      </c>
      <c r="C373" s="50" t="s">
        <v>770</v>
      </c>
      <c r="D373" s="242">
        <v>0</v>
      </c>
      <c r="E373" s="242"/>
      <c r="F373" s="52" t="str">
        <f t="shared" si="81"/>
        <v>-</v>
      </c>
    </row>
    <row r="374" spans="1:6" ht="12.75" customHeight="1" x14ac:dyDescent="0.2">
      <c r="A374" s="53">
        <v>4225</v>
      </c>
      <c r="B374" s="85" t="s">
        <v>682</v>
      </c>
      <c r="C374" s="50" t="s">
        <v>771</v>
      </c>
      <c r="D374" s="242">
        <v>0</v>
      </c>
      <c r="E374" s="242"/>
      <c r="F374" s="52" t="str">
        <f t="shared" si="81"/>
        <v>-</v>
      </c>
    </row>
    <row r="375" spans="1:6" ht="12.75" customHeight="1" x14ac:dyDescent="0.2">
      <c r="A375" s="53">
        <v>4226</v>
      </c>
      <c r="B375" s="85" t="s">
        <v>684</v>
      </c>
      <c r="C375" s="50" t="s">
        <v>772</v>
      </c>
      <c r="D375" s="242">
        <v>0</v>
      </c>
      <c r="E375" s="242">
        <v>1206.3800000000001</v>
      </c>
      <c r="F375" s="52" t="str">
        <f t="shared" si="81"/>
        <v>-</v>
      </c>
    </row>
    <row r="376" spans="1:6" ht="12.75" customHeight="1" x14ac:dyDescent="0.2">
      <c r="A376" s="53">
        <v>4227</v>
      </c>
      <c r="B376" s="232" t="s">
        <v>686</v>
      </c>
      <c r="C376" s="50" t="s">
        <v>773</v>
      </c>
      <c r="D376" s="242">
        <v>3281.21</v>
      </c>
      <c r="E376" s="242">
        <v>14972.8</v>
      </c>
      <c r="F376" s="52">
        <f t="shared" si="81"/>
        <v>456.3194675135087</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c r="F379" s="52" t="str">
        <f t="shared" si="81"/>
        <v>-</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2393.5</v>
      </c>
      <c r="E383" s="51">
        <f t="shared" si="103"/>
        <v>2645.63</v>
      </c>
      <c r="F383" s="52">
        <f t="shared" si="81"/>
        <v>110.53394610403176</v>
      </c>
    </row>
    <row r="384" spans="1:6" ht="12.75" customHeight="1" x14ac:dyDescent="0.2">
      <c r="A384" s="53">
        <v>4241</v>
      </c>
      <c r="B384" s="85" t="s">
        <v>783</v>
      </c>
      <c r="C384" s="50" t="s">
        <v>784</v>
      </c>
      <c r="D384" s="242">
        <v>2393.5</v>
      </c>
      <c r="E384" s="242">
        <v>2645.63</v>
      </c>
      <c r="F384" s="52">
        <f t="shared" si="81"/>
        <v>110.53394610403176</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0</v>
      </c>
      <c r="E393" s="242"/>
      <c r="F393" s="52" t="str">
        <f t="shared" si="81"/>
        <v>-</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c r="F403" s="52" t="str">
        <f t="shared" si="81"/>
        <v>-</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8883.86</v>
      </c>
      <c r="E408" s="51">
        <f t="shared" si="111"/>
        <v>23444.99</v>
      </c>
      <c r="F408" s="52">
        <f t="shared" si="81"/>
        <v>263.90544200381368</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0</v>
      </c>
      <c r="E410" s="242">
        <v>0</v>
      </c>
      <c r="F410" s="52" t="str">
        <f t="shared" si="81"/>
        <v>-</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1041379.0299999999</v>
      </c>
      <c r="E412" s="51">
        <f>E6+E298</f>
        <v>1279737.5</v>
      </c>
      <c r="F412" s="52">
        <f t="shared" si="81"/>
        <v>122.88873341342395</v>
      </c>
    </row>
    <row r="413" spans="1:6" ht="12.75" customHeight="1" x14ac:dyDescent="0.2">
      <c r="A413" s="53" t="s">
        <v>608</v>
      </c>
      <c r="B413" s="85" t="s">
        <v>831</v>
      </c>
      <c r="C413" s="50" t="s">
        <v>832</v>
      </c>
      <c r="D413" s="51">
        <f t="shared" ref="D413:E413" si="112">D289+D350</f>
        <v>1049675.2</v>
      </c>
      <c r="E413" s="51">
        <f t="shared" si="112"/>
        <v>1278693.8599999999</v>
      </c>
      <c r="F413" s="52">
        <f t="shared" si="81"/>
        <v>121.81805000251506</v>
      </c>
    </row>
    <row r="414" spans="1:6" ht="12.75" customHeight="1" x14ac:dyDescent="0.2">
      <c r="A414" s="53" t="s">
        <v>608</v>
      </c>
      <c r="B414" s="85" t="s">
        <v>833</v>
      </c>
      <c r="C414" s="50" t="s">
        <v>834</v>
      </c>
      <c r="D414" s="51">
        <f t="shared" ref="D414:E414" si="113">IF(D412&gt;=D413,D412-D413,0)</f>
        <v>0</v>
      </c>
      <c r="E414" s="51">
        <f t="shared" si="113"/>
        <v>1043.6400000001304</v>
      </c>
      <c r="F414" s="52" t="str">
        <f t="shared" si="81"/>
        <v>-</v>
      </c>
    </row>
    <row r="415" spans="1:6" ht="12.75" customHeight="1" x14ac:dyDescent="0.2">
      <c r="A415" s="53" t="s">
        <v>608</v>
      </c>
      <c r="B415" s="85" t="s">
        <v>835</v>
      </c>
      <c r="C415" s="50" t="s">
        <v>836</v>
      </c>
      <c r="D415" s="51">
        <f t="shared" ref="D415:E415" si="114">IF(D413&gt;=D412,D413-D412,0)</f>
        <v>8296.1700000000419</v>
      </c>
      <c r="E415" s="51">
        <f t="shared" si="114"/>
        <v>0</v>
      </c>
      <c r="F415" s="52">
        <f t="shared" si="81"/>
        <v>0</v>
      </c>
    </row>
    <row r="416" spans="1:6" ht="12.75" customHeight="1" x14ac:dyDescent="0.2">
      <c r="A416" s="60" t="s">
        <v>837</v>
      </c>
      <c r="B416" s="232" t="s">
        <v>838</v>
      </c>
      <c r="C416" s="61" t="s">
        <v>839</v>
      </c>
      <c r="D416" s="51">
        <f t="shared" ref="D416:E416" si="115">IF(D292-D293+D409-D410&gt;=0,D292-D293+D409-D410,0)</f>
        <v>1363.33</v>
      </c>
      <c r="E416" s="51">
        <f t="shared" si="115"/>
        <v>0</v>
      </c>
      <c r="F416" s="52">
        <f t="shared" si="81"/>
        <v>0</v>
      </c>
    </row>
    <row r="417" spans="1:6" ht="12.75" customHeight="1" x14ac:dyDescent="0.2">
      <c r="A417" s="60" t="s">
        <v>837</v>
      </c>
      <c r="B417" s="85" t="s">
        <v>840</v>
      </c>
      <c r="C417" s="61" t="s">
        <v>841</v>
      </c>
      <c r="D417" s="51">
        <f t="shared" ref="D417:E417" si="116">IF(D293-D292+D410-D409&gt;=0,D293-D292+D410-D409,0)</f>
        <v>0</v>
      </c>
      <c r="E417" s="51">
        <f t="shared" si="116"/>
        <v>6932.88</v>
      </c>
      <c r="F417" s="52" t="str">
        <f t="shared" si="81"/>
        <v>-</v>
      </c>
    </row>
    <row r="418" spans="1:6" ht="12.75" customHeight="1" x14ac:dyDescent="0.2">
      <c r="A418" s="55" t="s">
        <v>842</v>
      </c>
      <c r="B418" s="233" t="s">
        <v>843</v>
      </c>
      <c r="C418" s="56" t="s">
        <v>844</v>
      </c>
      <c r="D418" s="62">
        <f t="shared" ref="D418:E418" si="117">D294+D411</f>
        <v>11097.25</v>
      </c>
      <c r="E418" s="62">
        <f t="shared" si="117"/>
        <v>10914.87</v>
      </c>
      <c r="F418" s="57">
        <f t="shared" si="81"/>
        <v>98.356529770889196</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c r="F428" s="52" t="str">
        <f t="shared" si="119"/>
        <v>-</v>
      </c>
    </row>
    <row r="429" spans="1:6" ht="24" x14ac:dyDescent="0.2">
      <c r="A429" s="53">
        <v>8122</v>
      </c>
      <c r="B429" s="232" t="s">
        <v>864</v>
      </c>
      <c r="C429" s="50" t="s">
        <v>865</v>
      </c>
      <c r="D429" s="242">
        <v>0</v>
      </c>
      <c r="E429" s="242"/>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24" x14ac:dyDescent="0.2">
      <c r="A434" s="53">
        <v>814</v>
      </c>
      <c r="B434" s="232" t="s">
        <v>874</v>
      </c>
      <c r="C434" s="50" t="s">
        <v>875</v>
      </c>
      <c r="D434" s="242">
        <v>0</v>
      </c>
      <c r="E434" s="242"/>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24" x14ac:dyDescent="0.2">
      <c r="A437" s="53">
        <v>8154</v>
      </c>
      <c r="B437" s="85" t="s">
        <v>880</v>
      </c>
      <c r="C437" s="50" t="s">
        <v>881</v>
      </c>
      <c r="D437" s="242">
        <v>0</v>
      </c>
      <c r="E437" s="242"/>
      <c r="F437" s="52" t="str">
        <f t="shared" si="119"/>
        <v>-</v>
      </c>
    </row>
    <row r="438" spans="1:6" ht="24"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4" x14ac:dyDescent="0.2">
      <c r="A453" s="53">
        <v>8176</v>
      </c>
      <c r="B453" s="85" t="s">
        <v>912</v>
      </c>
      <c r="C453" s="50" t="s">
        <v>913</v>
      </c>
      <c r="D453" s="242">
        <v>0</v>
      </c>
      <c r="E453" s="242"/>
      <c r="F453" s="52" t="str">
        <f t="shared" si="119"/>
        <v>-</v>
      </c>
    </row>
    <row r="454" spans="1:6" ht="24"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c r="F456" s="52" t="str">
        <f t="shared" si="119"/>
        <v>-</v>
      </c>
    </row>
    <row r="457" spans="1:6" ht="24"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24" x14ac:dyDescent="0.2">
      <c r="A477" s="53">
        <v>832</v>
      </c>
      <c r="B477" s="232" t="s">
        <v>960</v>
      </c>
      <c r="C477" s="50" t="s">
        <v>961</v>
      </c>
      <c r="D477" s="242">
        <v>0</v>
      </c>
      <c r="E477" s="242"/>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24"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4"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c r="F536" s="52" t="str">
        <f t="shared" si="119"/>
        <v>-</v>
      </c>
    </row>
    <row r="537" spans="1:6" ht="24" x14ac:dyDescent="0.2">
      <c r="A537" s="53">
        <v>5122</v>
      </c>
      <c r="B537" s="85" t="s">
        <v>1080</v>
      </c>
      <c r="C537" s="50" t="s">
        <v>1081</v>
      </c>
      <c r="D537" s="242">
        <v>0</v>
      </c>
      <c r="E537" s="242"/>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24"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4"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24" x14ac:dyDescent="0.2">
      <c r="A601" s="53">
        <v>5423</v>
      </c>
      <c r="B601" s="85" t="s">
        <v>1199</v>
      </c>
      <c r="C601" s="50" t="s">
        <v>1200</v>
      </c>
      <c r="D601" s="242">
        <v>0</v>
      </c>
      <c r="E601" s="242"/>
      <c r="F601" s="52" t="str">
        <f t="shared" si="119"/>
        <v>-</v>
      </c>
    </row>
    <row r="602" spans="1:6" ht="24" x14ac:dyDescent="0.2">
      <c r="A602" s="53">
        <v>5424</v>
      </c>
      <c r="B602" s="85" t="s">
        <v>1201</v>
      </c>
      <c r="C602" s="50" t="s">
        <v>1202</v>
      </c>
      <c r="D602" s="242">
        <v>0</v>
      </c>
      <c r="E602" s="242"/>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c r="F606" s="52" t="str">
        <f t="shared" si="119"/>
        <v>-</v>
      </c>
    </row>
    <row r="607" spans="1:6" ht="24" x14ac:dyDescent="0.2">
      <c r="A607" s="53">
        <v>5444</v>
      </c>
      <c r="B607" s="232" t="s">
        <v>1211</v>
      </c>
      <c r="C607" s="50" t="s">
        <v>1212</v>
      </c>
      <c r="D607" s="242">
        <v>0</v>
      </c>
      <c r="E607" s="242"/>
      <c r="F607" s="52" t="str">
        <f t="shared" si="119"/>
        <v>-</v>
      </c>
    </row>
    <row r="608" spans="1:6" ht="24"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24" x14ac:dyDescent="0.2">
      <c r="A611" s="53">
        <v>5448</v>
      </c>
      <c r="B611" s="85" t="s">
        <v>1219</v>
      </c>
      <c r="C611" s="50" t="s">
        <v>1220</v>
      </c>
      <c r="D611" s="242">
        <v>0</v>
      </c>
      <c r="E611" s="242"/>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4" x14ac:dyDescent="0.2">
      <c r="A623" s="53">
        <v>5476</v>
      </c>
      <c r="B623" s="85" t="s">
        <v>1243</v>
      </c>
      <c r="C623" s="50" t="s">
        <v>1244</v>
      </c>
      <c r="D623" s="242">
        <v>0</v>
      </c>
      <c r="E623" s="242"/>
      <c r="F623" s="52" t="str">
        <f t="shared" si="119"/>
        <v>-</v>
      </c>
    </row>
    <row r="624" spans="1:6" ht="24"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1041379.0299999999</v>
      </c>
      <c r="E639" s="51">
        <f t="shared" si="180"/>
        <v>1279737.5</v>
      </c>
      <c r="F639" s="52">
        <f t="shared" si="119"/>
        <v>122.88873341342395</v>
      </c>
    </row>
    <row r="640" spans="1:6" ht="12.75" customHeight="1" x14ac:dyDescent="0.2">
      <c r="A640" s="53" t="s">
        <v>608</v>
      </c>
      <c r="B640" s="85" t="s">
        <v>1277</v>
      </c>
      <c r="C640" s="50" t="s">
        <v>1278</v>
      </c>
      <c r="D640" s="51">
        <f t="shared" ref="D640:E640" si="181">D413+D528</f>
        <v>1049675.2</v>
      </c>
      <c r="E640" s="51">
        <f t="shared" si="181"/>
        <v>1278693.8599999999</v>
      </c>
      <c r="F640" s="52">
        <f t="shared" si="119"/>
        <v>121.81805000251506</v>
      </c>
    </row>
    <row r="641" spans="1:6" ht="12.75" customHeight="1" x14ac:dyDescent="0.2">
      <c r="A641" s="53" t="s">
        <v>608</v>
      </c>
      <c r="B641" s="85" t="s">
        <v>1279</v>
      </c>
      <c r="C641" s="50" t="s">
        <v>1280</v>
      </c>
      <c r="D641" s="51">
        <f t="shared" ref="D641:E641" si="182">IF(D639&gt;=D640,D639-D640,0)</f>
        <v>0</v>
      </c>
      <c r="E641" s="51">
        <f t="shared" si="182"/>
        <v>1043.6400000001304</v>
      </c>
      <c r="F641" s="52" t="str">
        <f t="shared" si="119"/>
        <v>-</v>
      </c>
    </row>
    <row r="642" spans="1:6" ht="12.75" customHeight="1" x14ac:dyDescent="0.2">
      <c r="A642" s="53" t="s">
        <v>608</v>
      </c>
      <c r="B642" s="85" t="s">
        <v>1281</v>
      </c>
      <c r="C642" s="50" t="s">
        <v>1282</v>
      </c>
      <c r="D642" s="51">
        <f t="shared" ref="D642:E642" si="183">IF(D640&gt;=D639,D640-D639,0)</f>
        <v>8296.1700000000419</v>
      </c>
      <c r="E642" s="51">
        <f t="shared" si="183"/>
        <v>0</v>
      </c>
      <c r="F642" s="52">
        <f t="shared" si="119"/>
        <v>0</v>
      </c>
    </row>
    <row r="643" spans="1:6" ht="24" x14ac:dyDescent="0.2">
      <c r="A643" s="60" t="s">
        <v>1283</v>
      </c>
      <c r="B643" s="85" t="s">
        <v>1284</v>
      </c>
      <c r="C643" s="61" t="s">
        <v>1283</v>
      </c>
      <c r="D643" s="51">
        <f t="shared" ref="D643:E643" si="184">IF(D416-D417+D637-D638&gt;=0,D416-D417+D637-D638,0)</f>
        <v>1363.33</v>
      </c>
      <c r="E643" s="51">
        <f t="shared" si="184"/>
        <v>0</v>
      </c>
      <c r="F643" s="52">
        <f t="shared" si="119"/>
        <v>0</v>
      </c>
    </row>
    <row r="644" spans="1:6" ht="24" x14ac:dyDescent="0.2">
      <c r="A644" s="60" t="s">
        <v>1285</v>
      </c>
      <c r="B644" s="85" t="s">
        <v>1286</v>
      </c>
      <c r="C644" s="61" t="s">
        <v>1285</v>
      </c>
      <c r="D644" s="51">
        <f t="shared" ref="D644:E644" si="185">IF(D417-D416+D638-D637&gt;=0,D417-D416+D638-D637,0)</f>
        <v>0</v>
      </c>
      <c r="E644" s="51">
        <f t="shared" si="185"/>
        <v>6932.88</v>
      </c>
      <c r="F644" s="52" t="str">
        <f t="shared" si="119"/>
        <v>-</v>
      </c>
    </row>
    <row r="645" spans="1:6" ht="24" x14ac:dyDescent="0.2">
      <c r="A645" s="53" t="s">
        <v>608</v>
      </c>
      <c r="B645" s="85" t="s">
        <v>1287</v>
      </c>
      <c r="C645" s="50" t="s">
        <v>1288</v>
      </c>
      <c r="D645" s="51">
        <f t="shared" ref="D645:E645" si="186">IF(D641+D643-D642-D644&gt;=0,D641+D643-D642-D644,0)</f>
        <v>0</v>
      </c>
      <c r="E645" s="51">
        <f t="shared" si="186"/>
        <v>0</v>
      </c>
      <c r="F645" s="52" t="str">
        <f t="shared" si="119"/>
        <v>-</v>
      </c>
    </row>
    <row r="646" spans="1:6" ht="24" x14ac:dyDescent="0.2">
      <c r="A646" s="53" t="s">
        <v>608</v>
      </c>
      <c r="B646" s="85" t="s">
        <v>1289</v>
      </c>
      <c r="C646" s="50" t="s">
        <v>1290</v>
      </c>
      <c r="D646" s="51">
        <f t="shared" ref="D646:E646" si="187">IF(D642+D644-D641-D643&gt;=0,D642+D644-D641-D643,0)</f>
        <v>6932.840000000042</v>
      </c>
      <c r="E646" s="51">
        <f t="shared" si="187"/>
        <v>5889.2399999998697</v>
      </c>
      <c r="F646" s="52">
        <f t="shared" si="119"/>
        <v>84.947005844644238</v>
      </c>
    </row>
    <row r="647" spans="1:6" ht="24" x14ac:dyDescent="0.2">
      <c r="A647" s="55" t="s">
        <v>1291</v>
      </c>
      <c r="B647" s="233" t="s">
        <v>1292</v>
      </c>
      <c r="C647" s="56" t="s">
        <v>1291</v>
      </c>
      <c r="D647" s="243">
        <v>73993.2</v>
      </c>
      <c r="E647" s="243">
        <v>79808.649999999994</v>
      </c>
      <c r="F647" s="57">
        <f t="shared" si="119"/>
        <v>107.85943843488319</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712</v>
      </c>
      <c r="E649" s="242">
        <v>2246.5300000000002</v>
      </c>
      <c r="F649" s="52">
        <f t="shared" ref="F649:F724" si="188">IF(D649&lt;&gt;0,IF(E649/D649&gt;=100,"&gt;&gt;100",E649/D649*100),"-")</f>
        <v>315.52387640449439</v>
      </c>
    </row>
    <row r="650" spans="1:6" ht="12.75" customHeight="1" x14ac:dyDescent="0.2">
      <c r="A650" s="53" t="s">
        <v>1296</v>
      </c>
      <c r="B650" s="85" t="s">
        <v>1297</v>
      </c>
      <c r="C650" s="50" t="s">
        <v>1296</v>
      </c>
      <c r="D650" s="242">
        <v>1738.24</v>
      </c>
      <c r="E650" s="242">
        <v>1052.67</v>
      </c>
      <c r="F650" s="52">
        <f t="shared" si="188"/>
        <v>60.559531480117826</v>
      </c>
    </row>
    <row r="651" spans="1:6" ht="12.75" customHeight="1" x14ac:dyDescent="0.2">
      <c r="A651" s="53" t="s">
        <v>1298</v>
      </c>
      <c r="B651" s="85" t="s">
        <v>1299</v>
      </c>
      <c r="C651" s="50" t="s">
        <v>1298</v>
      </c>
      <c r="D651" s="242">
        <v>203.71</v>
      </c>
      <c r="E651" s="242">
        <v>380.43</v>
      </c>
      <c r="F651" s="52">
        <f t="shared" si="188"/>
        <v>186.75077315792058</v>
      </c>
    </row>
    <row r="652" spans="1:6" ht="24" x14ac:dyDescent="0.2">
      <c r="A652" s="53">
        <v>11</v>
      </c>
      <c r="B652" s="85" t="s">
        <v>1300</v>
      </c>
      <c r="C652" s="50" t="s">
        <v>1301</v>
      </c>
      <c r="D652" s="51">
        <f t="shared" ref="D652:E652" si="189">+D649+D650-D651</f>
        <v>2246.5299999999997</v>
      </c>
      <c r="E652" s="51">
        <f t="shared" si="189"/>
        <v>2918.7700000000004</v>
      </c>
      <c r="F652" s="52">
        <f t="shared" si="188"/>
        <v>129.92348199222806</v>
      </c>
    </row>
    <row r="653" spans="1:6" ht="24" x14ac:dyDescent="0.2">
      <c r="A653" s="53" t="s">
        <v>608</v>
      </c>
      <c r="B653" s="85" t="s">
        <v>1302</v>
      </c>
      <c r="C653" s="50" t="s">
        <v>1303</v>
      </c>
      <c r="D653" s="262">
        <v>0</v>
      </c>
      <c r="E653" s="262"/>
      <c r="F653" s="52" t="str">
        <f t="shared" si="188"/>
        <v>-</v>
      </c>
    </row>
    <row r="654" spans="1:6" ht="24" x14ac:dyDescent="0.2">
      <c r="A654" s="53" t="s">
        <v>608</v>
      </c>
      <c r="B654" s="85" t="s">
        <v>1304</v>
      </c>
      <c r="C654" s="50" t="s">
        <v>1305</v>
      </c>
      <c r="D654" s="262">
        <v>50</v>
      </c>
      <c r="E654" s="262">
        <v>52</v>
      </c>
      <c r="F654" s="52">
        <f t="shared" si="188"/>
        <v>104</v>
      </c>
    </row>
    <row r="655" spans="1:6" ht="12.75" customHeight="1" x14ac:dyDescent="0.2">
      <c r="A655" s="53" t="s">
        <v>608</v>
      </c>
      <c r="B655" s="85" t="s">
        <v>1306</v>
      </c>
      <c r="C655" s="50" t="s">
        <v>1307</v>
      </c>
      <c r="D655" s="262">
        <v>0</v>
      </c>
      <c r="E655" s="262"/>
      <c r="F655" s="52" t="str">
        <f t="shared" si="188"/>
        <v>-</v>
      </c>
    </row>
    <row r="656" spans="1:6" ht="12.75" customHeight="1" x14ac:dyDescent="0.2">
      <c r="A656" s="53" t="s">
        <v>608</v>
      </c>
      <c r="B656" s="85" t="s">
        <v>1308</v>
      </c>
      <c r="C656" s="50" t="s">
        <v>1309</v>
      </c>
      <c r="D656" s="262">
        <v>46</v>
      </c>
      <c r="E656" s="262">
        <v>48</v>
      </c>
      <c r="F656" s="52">
        <f t="shared" si="188"/>
        <v>104.34782608695652</v>
      </c>
    </row>
    <row r="657" spans="1:6" ht="24"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c r="F669" s="52" t="str">
        <f t="shared" si="188"/>
        <v>-</v>
      </c>
    </row>
    <row r="670" spans="1:6" ht="12.75" customHeight="1" x14ac:dyDescent="0.2">
      <c r="A670" s="53">
        <v>63415</v>
      </c>
      <c r="B670" s="85" t="s">
        <v>1337</v>
      </c>
      <c r="C670" s="50" t="s">
        <v>1338</v>
      </c>
      <c r="D670" s="242">
        <v>0</v>
      </c>
      <c r="E670" s="242"/>
      <c r="F670" s="52" t="str">
        <f t="shared" si="188"/>
        <v>-</v>
      </c>
    </row>
    <row r="671" spans="1:6" ht="24"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4" x14ac:dyDescent="0.2">
      <c r="A674" s="53">
        <v>63426</v>
      </c>
      <c r="B674" s="232" t="s">
        <v>1345</v>
      </c>
      <c r="C674" s="50" t="s">
        <v>1346</v>
      </c>
      <c r="D674" s="242">
        <v>0</v>
      </c>
      <c r="E674" s="242"/>
      <c r="F674" s="52" t="str">
        <f t="shared" si="188"/>
        <v>-</v>
      </c>
    </row>
    <row r="675" spans="1:6" ht="24" x14ac:dyDescent="0.2">
      <c r="A675" s="53">
        <v>63612</v>
      </c>
      <c r="B675" s="232" t="s">
        <v>1347</v>
      </c>
      <c r="C675" s="50" t="s">
        <v>1348</v>
      </c>
      <c r="D675" s="242">
        <v>788158.49</v>
      </c>
      <c r="E675" s="242">
        <v>995182.49</v>
      </c>
      <c r="F675" s="52">
        <f t="shared" si="188"/>
        <v>126.26679819182054</v>
      </c>
    </row>
    <row r="676" spans="1:6" ht="24" x14ac:dyDescent="0.2">
      <c r="A676" s="53">
        <v>63613</v>
      </c>
      <c r="B676" s="232" t="s">
        <v>1349</v>
      </c>
      <c r="C676" s="50" t="s">
        <v>1350</v>
      </c>
      <c r="D676" s="242">
        <v>621.37</v>
      </c>
      <c r="E676" s="242">
        <v>1134.3900000000001</v>
      </c>
      <c r="F676" s="52">
        <f t="shared" si="188"/>
        <v>182.56272430275038</v>
      </c>
    </row>
    <row r="677" spans="1:6" ht="24" x14ac:dyDescent="0.2">
      <c r="A677" s="53">
        <v>63622</v>
      </c>
      <c r="B677" s="232" t="s">
        <v>1351</v>
      </c>
      <c r="C677" s="50" t="s">
        <v>1352</v>
      </c>
      <c r="D677" s="242">
        <v>0</v>
      </c>
      <c r="E677" s="242"/>
      <c r="F677" s="52" t="str">
        <f t="shared" si="188"/>
        <v>-</v>
      </c>
    </row>
    <row r="678" spans="1:6" ht="24" x14ac:dyDescent="0.2">
      <c r="A678" s="53">
        <v>63623</v>
      </c>
      <c r="B678" s="232" t="s">
        <v>1353</v>
      </c>
      <c r="C678" s="50" t="s">
        <v>1354</v>
      </c>
      <c r="D678" s="242">
        <v>0</v>
      </c>
      <c r="E678" s="242"/>
      <c r="F678" s="52" t="str">
        <f t="shared" si="188"/>
        <v>-</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4" x14ac:dyDescent="0.2">
      <c r="A684" s="53">
        <v>63716</v>
      </c>
      <c r="B684" s="232" t="s">
        <v>1360</v>
      </c>
      <c r="C684" s="54">
        <v>63716</v>
      </c>
      <c r="D684" s="242">
        <v>0</v>
      </c>
      <c r="E684" s="242"/>
      <c r="F684" s="52" t="str">
        <f t="shared" si="188"/>
        <v>-</v>
      </c>
    </row>
    <row r="685" spans="1:6" ht="24" x14ac:dyDescent="0.2">
      <c r="A685" s="53">
        <v>63717</v>
      </c>
      <c r="B685" s="232" t="s">
        <v>1361</v>
      </c>
      <c r="C685" s="54">
        <v>63717</v>
      </c>
      <c r="D685" s="242">
        <v>0</v>
      </c>
      <c r="E685" s="242"/>
      <c r="F685" s="52" t="str">
        <f t="shared" si="188"/>
        <v>-</v>
      </c>
    </row>
    <row r="686" spans="1:6" ht="24" x14ac:dyDescent="0.2">
      <c r="A686" s="53">
        <v>63721</v>
      </c>
      <c r="B686" s="232" t="s">
        <v>1362</v>
      </c>
      <c r="C686" s="54">
        <v>63721</v>
      </c>
      <c r="D686" s="242">
        <v>0</v>
      </c>
      <c r="E686" s="242"/>
      <c r="F686" s="52" t="str">
        <f t="shared" si="188"/>
        <v>-</v>
      </c>
    </row>
    <row r="687" spans="1:6" ht="24"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4" x14ac:dyDescent="0.2">
      <c r="A692" s="53">
        <v>63727</v>
      </c>
      <c r="B692" s="232" t="s">
        <v>1368</v>
      </c>
      <c r="C692" s="54">
        <v>63727</v>
      </c>
      <c r="D692" s="242">
        <v>0</v>
      </c>
      <c r="E692" s="242"/>
      <c r="F692" s="52" t="str">
        <f t="shared" si="188"/>
        <v>-</v>
      </c>
    </row>
    <row r="693" spans="1:6" ht="24"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2651.99</v>
      </c>
      <c r="E694" s="242"/>
      <c r="F694" s="52">
        <f t="shared" si="188"/>
        <v>0</v>
      </c>
    </row>
    <row r="695" spans="1:6" ht="12.75" customHeight="1" x14ac:dyDescent="0.2">
      <c r="A695" s="53">
        <v>63812</v>
      </c>
      <c r="B695" s="232" t="s">
        <v>1372</v>
      </c>
      <c r="C695" s="50" t="s">
        <v>1373</v>
      </c>
      <c r="D695" s="242">
        <v>0</v>
      </c>
      <c r="E695" s="242"/>
      <c r="F695" s="52" t="str">
        <f t="shared" si="188"/>
        <v>-</v>
      </c>
    </row>
    <row r="696" spans="1:6" ht="24" x14ac:dyDescent="0.2">
      <c r="A696" s="53" t="s">
        <v>1374</v>
      </c>
      <c r="B696" s="232" t="s">
        <v>1375</v>
      </c>
      <c r="C696" s="50" t="s">
        <v>1374</v>
      </c>
      <c r="D696" s="242">
        <v>0</v>
      </c>
      <c r="E696" s="242"/>
      <c r="F696" s="52" t="str">
        <f t="shared" si="188"/>
        <v>-</v>
      </c>
    </row>
    <row r="697" spans="1:6" ht="24"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4" x14ac:dyDescent="0.2">
      <c r="A700" s="53" t="s">
        <v>1382</v>
      </c>
      <c r="B700" s="232" t="s">
        <v>1383</v>
      </c>
      <c r="C700" s="50" t="s">
        <v>1382</v>
      </c>
      <c r="D700" s="242">
        <v>0</v>
      </c>
      <c r="E700" s="242"/>
      <c r="F700" s="52" t="str">
        <f t="shared" si="188"/>
        <v>-</v>
      </c>
    </row>
    <row r="701" spans="1:6" ht="24"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4" x14ac:dyDescent="0.2">
      <c r="A708" s="53">
        <v>64376</v>
      </c>
      <c r="B708" s="232" t="s">
        <v>1398</v>
      </c>
      <c r="C708" s="50" t="s">
        <v>1399</v>
      </c>
      <c r="D708" s="242">
        <v>0</v>
      </c>
      <c r="E708" s="242"/>
      <c r="F708" s="52" t="str">
        <f t="shared" si="188"/>
        <v>-</v>
      </c>
    </row>
    <row r="709" spans="1:6" ht="24"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77363.77</v>
      </c>
      <c r="E710" s="242">
        <v>59677.08</v>
      </c>
      <c r="F710" s="52">
        <f t="shared" si="188"/>
        <v>77.138278033761793</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16.45</v>
      </c>
      <c r="E712" s="242"/>
      <c r="F712" s="52">
        <f t="shared" si="188"/>
        <v>0</v>
      </c>
    </row>
    <row r="713" spans="1:6" ht="24" x14ac:dyDescent="0.2">
      <c r="A713" s="53">
        <v>66341</v>
      </c>
      <c r="B713" s="85" t="s">
        <v>1408</v>
      </c>
      <c r="C713" s="54">
        <v>66341</v>
      </c>
      <c r="D713" s="242">
        <v>0</v>
      </c>
      <c r="E713" s="242"/>
      <c r="F713" s="52" t="str">
        <f t="shared" si="188"/>
        <v>-</v>
      </c>
    </row>
    <row r="714" spans="1:6" ht="24" x14ac:dyDescent="0.2">
      <c r="A714" s="53">
        <v>66342</v>
      </c>
      <c r="B714" s="85" t="s">
        <v>1409</v>
      </c>
      <c r="C714" s="54">
        <v>66342</v>
      </c>
      <c r="D714" s="242">
        <v>0</v>
      </c>
      <c r="E714" s="242"/>
      <c r="F714" s="52" t="str">
        <f t="shared" si="188"/>
        <v>-</v>
      </c>
    </row>
    <row r="715" spans="1:6" ht="24"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7803.61</v>
      </c>
      <c r="E716" s="242">
        <v>2224.56</v>
      </c>
      <c r="F716" s="52">
        <f t="shared" si="188"/>
        <v>28.506806465212897</v>
      </c>
    </row>
    <row r="717" spans="1:6" ht="12.75" customHeight="1" x14ac:dyDescent="0.2">
      <c r="A717" s="53">
        <v>31215</v>
      </c>
      <c r="B717" s="85" t="s">
        <v>1413</v>
      </c>
      <c r="C717" s="50" t="s">
        <v>1414</v>
      </c>
      <c r="D717" s="242">
        <v>2376.9499999999998</v>
      </c>
      <c r="E717" s="242">
        <v>3403.31</v>
      </c>
      <c r="F717" s="52">
        <f t="shared" si="188"/>
        <v>143.17970508424662</v>
      </c>
    </row>
    <row r="718" spans="1:6" ht="12.75" customHeight="1" x14ac:dyDescent="0.2">
      <c r="A718" s="53">
        <v>32121</v>
      </c>
      <c r="B718" s="85" t="s">
        <v>1415</v>
      </c>
      <c r="C718" s="50" t="s">
        <v>1416</v>
      </c>
      <c r="D718" s="242">
        <v>16902.5</v>
      </c>
      <c r="E718" s="242">
        <v>20259.849999999999</v>
      </c>
      <c r="F718" s="52">
        <f t="shared" si="188"/>
        <v>119.86303801212837</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1982.88</v>
      </c>
      <c r="E720" s="242">
        <v>2319.37</v>
      </c>
      <c r="F720" s="52">
        <f t="shared" si="188"/>
        <v>116.96976115549099</v>
      </c>
    </row>
    <row r="721" spans="1:6" ht="12.75" customHeight="1" x14ac:dyDescent="0.2">
      <c r="A721" s="53" t="s">
        <v>1421</v>
      </c>
      <c r="B721" s="85" t="s">
        <v>1422</v>
      </c>
      <c r="C721" s="50" t="s">
        <v>1421</v>
      </c>
      <c r="D721" s="242">
        <v>0</v>
      </c>
      <c r="E721" s="242">
        <v>5552.98</v>
      </c>
      <c r="F721" s="52" t="str">
        <f t="shared" si="188"/>
        <v>-</v>
      </c>
    </row>
    <row r="722" spans="1:6" ht="12.75" customHeight="1" x14ac:dyDescent="0.2">
      <c r="A722" s="53" t="s">
        <v>1423</v>
      </c>
      <c r="B722" s="85" t="s">
        <v>1424</v>
      </c>
      <c r="C722" s="50" t="s">
        <v>1423</v>
      </c>
      <c r="D722" s="242">
        <v>820.37</v>
      </c>
      <c r="E722" s="242">
        <v>659.79</v>
      </c>
      <c r="F722" s="52">
        <f t="shared" si="188"/>
        <v>80.425905384155925</v>
      </c>
    </row>
    <row r="723" spans="1:6" ht="12.75" customHeight="1" x14ac:dyDescent="0.2">
      <c r="A723" s="53" t="s">
        <v>1425</v>
      </c>
      <c r="B723" s="85" t="s">
        <v>1426</v>
      </c>
      <c r="C723" s="50" t="s">
        <v>1425</v>
      </c>
      <c r="D723" s="242">
        <v>0</v>
      </c>
      <c r="E723" s="242"/>
      <c r="F723" s="52" t="str">
        <f t="shared" si="188"/>
        <v>-</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86</v>
      </c>
      <c r="E725" s="242"/>
      <c r="F725" s="52">
        <f t="shared" ref="F725:F979" si="190">IF(D725&lt;&gt;0,IF(E725/D725&gt;=100,"&gt;&gt;100",E725/D725*100),"-")</f>
        <v>0</v>
      </c>
    </row>
    <row r="726" spans="1:6" ht="12.75" customHeight="1" x14ac:dyDescent="0.2">
      <c r="A726" s="53" t="s">
        <v>1431</v>
      </c>
      <c r="B726" s="85" t="s">
        <v>1432</v>
      </c>
      <c r="C726" s="50" t="s">
        <v>1431</v>
      </c>
      <c r="D726" s="242">
        <v>50.97</v>
      </c>
      <c r="E726" s="242">
        <v>42.42</v>
      </c>
      <c r="F726" s="52">
        <f t="shared" si="190"/>
        <v>83.225426721600954</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24" x14ac:dyDescent="0.2">
      <c r="A741" s="53">
        <v>34224</v>
      </c>
      <c r="B741" s="85" t="s">
        <v>1461</v>
      </c>
      <c r="C741" s="50" t="s">
        <v>1462</v>
      </c>
      <c r="D741" s="242">
        <v>0</v>
      </c>
      <c r="E741" s="242"/>
      <c r="F741" s="52" t="str">
        <f t="shared" si="190"/>
        <v>-</v>
      </c>
    </row>
    <row r="742" spans="1:6" ht="24" x14ac:dyDescent="0.2">
      <c r="A742" s="53">
        <v>34233</v>
      </c>
      <c r="B742" s="85" t="s">
        <v>1463</v>
      </c>
      <c r="C742" s="50" t="s">
        <v>1464</v>
      </c>
      <c r="D742" s="242">
        <v>0</v>
      </c>
      <c r="E742" s="242"/>
      <c r="F742" s="52" t="str">
        <f t="shared" si="190"/>
        <v>-</v>
      </c>
    </row>
    <row r="743" spans="1:6" ht="24" x14ac:dyDescent="0.2">
      <c r="A743" s="53">
        <v>34234</v>
      </c>
      <c r="B743" s="232" t="s">
        <v>1465</v>
      </c>
      <c r="C743" s="50" t="s">
        <v>1466</v>
      </c>
      <c r="D743" s="242">
        <v>0</v>
      </c>
      <c r="E743" s="242"/>
      <c r="F743" s="52" t="str">
        <f t="shared" si="190"/>
        <v>-</v>
      </c>
    </row>
    <row r="744" spans="1:6" ht="24"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4"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4" x14ac:dyDescent="0.2">
      <c r="A756" s="53">
        <v>34286</v>
      </c>
      <c r="B756" s="232" t="s">
        <v>1491</v>
      </c>
      <c r="C756" s="50" t="s">
        <v>1492</v>
      </c>
      <c r="D756" s="242">
        <v>0</v>
      </c>
      <c r="E756" s="242"/>
      <c r="F756" s="52" t="str">
        <f t="shared" si="190"/>
        <v>-</v>
      </c>
    </row>
    <row r="757" spans="1:6" ht="24"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4"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24" x14ac:dyDescent="0.2">
      <c r="A773" s="53">
        <v>36328</v>
      </c>
      <c r="B773" s="85" t="s">
        <v>1525</v>
      </c>
      <c r="C773" s="50" t="s">
        <v>1526</v>
      </c>
      <c r="D773" s="242">
        <v>0</v>
      </c>
      <c r="E773" s="242"/>
      <c r="F773" s="52" t="str">
        <f t="shared" si="190"/>
        <v>-</v>
      </c>
    </row>
    <row r="774" spans="1:6" ht="24"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4" x14ac:dyDescent="0.2">
      <c r="A779" s="53" t="s">
        <v>1537</v>
      </c>
      <c r="B779" s="232" t="s">
        <v>1538</v>
      </c>
      <c r="C779" s="54" t="s">
        <v>1537</v>
      </c>
      <c r="D779" s="242">
        <v>0</v>
      </c>
      <c r="E779" s="242"/>
      <c r="F779" s="52" t="str">
        <f t="shared" si="190"/>
        <v>-</v>
      </c>
    </row>
    <row r="780" spans="1:6" ht="24"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24"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4" x14ac:dyDescent="0.2">
      <c r="A785" s="53" t="s">
        <v>1549</v>
      </c>
      <c r="B785" s="232" t="s">
        <v>1550</v>
      </c>
      <c r="C785" s="54" t="s">
        <v>1549</v>
      </c>
      <c r="D785" s="242">
        <v>0</v>
      </c>
      <c r="E785" s="242"/>
      <c r="F785" s="52" t="str">
        <f t="shared" si="190"/>
        <v>-</v>
      </c>
    </row>
    <row r="786" spans="1:6" ht="24" x14ac:dyDescent="0.2">
      <c r="A786" s="53" t="s">
        <v>1551</v>
      </c>
      <c r="B786" s="232" t="s">
        <v>1552</v>
      </c>
      <c r="C786" s="54" t="s">
        <v>1551</v>
      </c>
      <c r="D786" s="242">
        <v>0</v>
      </c>
      <c r="E786" s="242"/>
      <c r="F786" s="52" t="str">
        <f t="shared" si="190"/>
        <v>-</v>
      </c>
    </row>
    <row r="787" spans="1:6" ht="24" x14ac:dyDescent="0.2">
      <c r="A787" s="53" t="s">
        <v>1553</v>
      </c>
      <c r="B787" s="232" t="s">
        <v>1554</v>
      </c>
      <c r="C787" s="54" t="s">
        <v>1553</v>
      </c>
      <c r="D787" s="242">
        <v>0</v>
      </c>
      <c r="E787" s="242"/>
      <c r="F787" s="52" t="str">
        <f t="shared" si="190"/>
        <v>-</v>
      </c>
    </row>
    <row r="788" spans="1:6" ht="24" x14ac:dyDescent="0.2">
      <c r="A788" s="53" t="s">
        <v>1555</v>
      </c>
      <c r="B788" s="232" t="s">
        <v>1556</v>
      </c>
      <c r="C788" s="54" t="s">
        <v>1555</v>
      </c>
      <c r="D788" s="242">
        <v>0</v>
      </c>
      <c r="E788" s="242"/>
      <c r="F788" s="52" t="str">
        <f t="shared" si="190"/>
        <v>-</v>
      </c>
    </row>
    <row r="789" spans="1:6" ht="24" x14ac:dyDescent="0.2">
      <c r="A789" s="53" t="s">
        <v>1557</v>
      </c>
      <c r="B789" s="232" t="s">
        <v>1558</v>
      </c>
      <c r="C789" s="54" t="s">
        <v>1557</v>
      </c>
      <c r="D789" s="242">
        <v>0</v>
      </c>
      <c r="E789" s="242"/>
      <c r="F789" s="52" t="str">
        <f t="shared" si="190"/>
        <v>-</v>
      </c>
    </row>
    <row r="790" spans="1:6" ht="24" x14ac:dyDescent="0.2">
      <c r="A790" s="53" t="s">
        <v>1559</v>
      </c>
      <c r="B790" s="85" t="s">
        <v>1560</v>
      </c>
      <c r="C790" s="50" t="s">
        <v>1559</v>
      </c>
      <c r="D790" s="242">
        <v>0</v>
      </c>
      <c r="E790" s="242"/>
      <c r="F790" s="52" t="str">
        <f t="shared" si="190"/>
        <v>-</v>
      </c>
    </row>
    <row r="791" spans="1:6" ht="24" x14ac:dyDescent="0.2">
      <c r="A791" s="53" t="s">
        <v>1561</v>
      </c>
      <c r="B791" s="85" t="s">
        <v>1562</v>
      </c>
      <c r="C791" s="50" t="s">
        <v>1561</v>
      </c>
      <c r="D791" s="242">
        <v>0</v>
      </c>
      <c r="E791" s="242"/>
      <c r="F791" s="52" t="str">
        <f t="shared" si="190"/>
        <v>-</v>
      </c>
    </row>
    <row r="792" spans="1:6" ht="24" x14ac:dyDescent="0.2">
      <c r="A792" s="53" t="s">
        <v>1563</v>
      </c>
      <c r="B792" s="85" t="s">
        <v>1564</v>
      </c>
      <c r="C792" s="50" t="s">
        <v>1563</v>
      </c>
      <c r="D792" s="242">
        <v>0</v>
      </c>
      <c r="E792" s="242"/>
      <c r="F792" s="52" t="str">
        <f t="shared" si="190"/>
        <v>-</v>
      </c>
    </row>
    <row r="793" spans="1:6" ht="24"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4" x14ac:dyDescent="0.2">
      <c r="A797" s="53" t="s">
        <v>1573</v>
      </c>
      <c r="B797" s="85" t="s">
        <v>1574</v>
      </c>
      <c r="C797" s="50" t="s">
        <v>1573</v>
      </c>
      <c r="D797" s="242">
        <v>0</v>
      </c>
      <c r="E797" s="242"/>
      <c r="F797" s="52" t="str">
        <f t="shared" si="190"/>
        <v>-</v>
      </c>
    </row>
    <row r="798" spans="1:6" ht="24" x14ac:dyDescent="0.2">
      <c r="A798" s="53" t="s">
        <v>1575</v>
      </c>
      <c r="B798" s="85" t="s">
        <v>1576</v>
      </c>
      <c r="C798" s="50" t="s">
        <v>1575</v>
      </c>
      <c r="D798" s="242">
        <v>0</v>
      </c>
      <c r="E798" s="242"/>
      <c r="F798" s="52" t="str">
        <f t="shared" si="190"/>
        <v>-</v>
      </c>
    </row>
    <row r="799" spans="1:6" ht="24" x14ac:dyDescent="0.2">
      <c r="A799" s="53" t="s">
        <v>1577</v>
      </c>
      <c r="B799" s="85" t="s">
        <v>1578</v>
      </c>
      <c r="C799" s="50" t="s">
        <v>1577</v>
      </c>
      <c r="D799" s="242">
        <v>0</v>
      </c>
      <c r="E799" s="242"/>
      <c r="F799" s="52" t="str">
        <f t="shared" si="190"/>
        <v>-</v>
      </c>
    </row>
    <row r="800" spans="1:6" ht="24" x14ac:dyDescent="0.2">
      <c r="A800" s="53" t="s">
        <v>1579</v>
      </c>
      <c r="B800" s="85" t="s">
        <v>1580</v>
      </c>
      <c r="C800" s="50" t="s">
        <v>1579</v>
      </c>
      <c r="D800" s="242">
        <v>0</v>
      </c>
      <c r="E800" s="242"/>
      <c r="F800" s="52" t="str">
        <f t="shared" si="190"/>
        <v>-</v>
      </c>
    </row>
    <row r="801" spans="1:6" ht="24" x14ac:dyDescent="0.2">
      <c r="A801" s="53" t="s">
        <v>1581</v>
      </c>
      <c r="B801" s="85" t="s">
        <v>1582</v>
      </c>
      <c r="C801" s="50" t="s">
        <v>1581</v>
      </c>
      <c r="D801" s="242">
        <v>0</v>
      </c>
      <c r="E801" s="242"/>
      <c r="F801" s="52" t="str">
        <f t="shared" si="190"/>
        <v>-</v>
      </c>
    </row>
    <row r="802" spans="1:6" ht="24" x14ac:dyDescent="0.2">
      <c r="A802" s="53" t="s">
        <v>1583</v>
      </c>
      <c r="B802" s="85" t="s">
        <v>1584</v>
      </c>
      <c r="C802" s="50" t="s">
        <v>1583</v>
      </c>
      <c r="D802" s="242">
        <v>0</v>
      </c>
      <c r="E802" s="242"/>
      <c r="F802" s="52" t="str">
        <f t="shared" si="190"/>
        <v>-</v>
      </c>
    </row>
    <row r="803" spans="1:6" ht="24"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4" x14ac:dyDescent="0.2">
      <c r="A806" s="53" t="s">
        <v>1591</v>
      </c>
      <c r="B806" s="85" t="s">
        <v>1592</v>
      </c>
      <c r="C806" s="50" t="s">
        <v>1591</v>
      </c>
      <c r="D806" s="242">
        <v>0</v>
      </c>
      <c r="E806" s="242"/>
      <c r="F806" s="52" t="str">
        <f t="shared" si="190"/>
        <v>-</v>
      </c>
    </row>
    <row r="807" spans="1:6" ht="24"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4"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c r="F823" s="52" t="str">
        <f t="shared" si="190"/>
        <v>-</v>
      </c>
    </row>
    <row r="824" spans="1:6" ht="12.75" customHeight="1" x14ac:dyDescent="0.2">
      <c r="A824" s="53">
        <v>37221</v>
      </c>
      <c r="B824" s="85" t="s">
        <v>1627</v>
      </c>
      <c r="C824" s="50" t="s">
        <v>1628</v>
      </c>
      <c r="D824" s="242">
        <v>0</v>
      </c>
      <c r="E824" s="242">
        <v>10338.030000000001</v>
      </c>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11409.27</v>
      </c>
      <c r="E828" s="242">
        <v>15494.16</v>
      </c>
      <c r="F828" s="52">
        <f t="shared" si="190"/>
        <v>135.80325472181832</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4" x14ac:dyDescent="0.2">
      <c r="A843" s="53" t="s">
        <v>1664</v>
      </c>
      <c r="B843" s="85" t="s">
        <v>1665</v>
      </c>
      <c r="C843" s="54" t="s">
        <v>1664</v>
      </c>
      <c r="D843" s="242">
        <v>0</v>
      </c>
      <c r="E843" s="242"/>
      <c r="F843" s="52" t="str">
        <f t="shared" si="190"/>
        <v>-</v>
      </c>
    </row>
    <row r="844" spans="1:6" ht="24"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4"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24" x14ac:dyDescent="0.2">
      <c r="A848" s="53">
        <v>81332</v>
      </c>
      <c r="B848" s="85" t="s">
        <v>1674</v>
      </c>
      <c r="C848" s="50" t="s">
        <v>1675</v>
      </c>
      <c r="D848" s="242">
        <v>0</v>
      </c>
      <c r="E848" s="242"/>
      <c r="F848" s="52" t="str">
        <f t="shared" si="190"/>
        <v>-</v>
      </c>
    </row>
    <row r="849" spans="1:6" ht="24"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4" x14ac:dyDescent="0.2">
      <c r="A852" s="53">
        <v>81532</v>
      </c>
      <c r="B852" s="232" t="s">
        <v>1682</v>
      </c>
      <c r="C852" s="50" t="s">
        <v>1683</v>
      </c>
      <c r="D852" s="242">
        <v>0</v>
      </c>
      <c r="E852" s="242"/>
      <c r="F852" s="52" t="str">
        <f t="shared" si="190"/>
        <v>-</v>
      </c>
    </row>
    <row r="853" spans="1:6" ht="24" x14ac:dyDescent="0.2">
      <c r="A853" s="53">
        <v>81542</v>
      </c>
      <c r="B853" s="232" t="s">
        <v>1684</v>
      </c>
      <c r="C853" s="50" t="s">
        <v>1685</v>
      </c>
      <c r="D853" s="242">
        <v>0</v>
      </c>
      <c r="E853" s="242"/>
      <c r="F853" s="52" t="str">
        <f t="shared" si="190"/>
        <v>-</v>
      </c>
    </row>
    <row r="854" spans="1:6" ht="24" x14ac:dyDescent="0.2">
      <c r="A854" s="53">
        <v>81552</v>
      </c>
      <c r="B854" s="85" t="s">
        <v>1686</v>
      </c>
      <c r="C854" s="50" t="s">
        <v>1687</v>
      </c>
      <c r="D854" s="242">
        <v>0</v>
      </c>
      <c r="E854" s="242"/>
      <c r="F854" s="52" t="str">
        <f t="shared" si="190"/>
        <v>-</v>
      </c>
    </row>
    <row r="855" spans="1:6" ht="24" x14ac:dyDescent="0.2">
      <c r="A855" s="53">
        <v>81631</v>
      </c>
      <c r="B855" s="232" t="s">
        <v>1688</v>
      </c>
      <c r="C855" s="50" t="s">
        <v>1689</v>
      </c>
      <c r="D855" s="242">
        <v>0</v>
      </c>
      <c r="E855" s="242"/>
      <c r="F855" s="52" t="str">
        <f t="shared" si="190"/>
        <v>-</v>
      </c>
    </row>
    <row r="856" spans="1:6" ht="24"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4" x14ac:dyDescent="0.2">
      <c r="A869" s="53">
        <v>81761</v>
      </c>
      <c r="B869" s="232" t="s">
        <v>1716</v>
      </c>
      <c r="C869" s="50" t="s">
        <v>1717</v>
      </c>
      <c r="D869" s="242">
        <v>0</v>
      </c>
      <c r="E869" s="242"/>
      <c r="F869" s="52" t="str">
        <f t="shared" si="190"/>
        <v>-</v>
      </c>
    </row>
    <row r="870" spans="1:6" ht="24" x14ac:dyDescent="0.2">
      <c r="A870" s="53">
        <v>81762</v>
      </c>
      <c r="B870" s="232" t="s">
        <v>1718</v>
      </c>
      <c r="C870" s="50" t="s">
        <v>1719</v>
      </c>
      <c r="D870" s="242">
        <v>0</v>
      </c>
      <c r="E870" s="242"/>
      <c r="F870" s="52" t="str">
        <f t="shared" si="190"/>
        <v>-</v>
      </c>
    </row>
    <row r="871" spans="1:6" ht="24" x14ac:dyDescent="0.2">
      <c r="A871" s="53">
        <v>81771</v>
      </c>
      <c r="B871" s="85" t="s">
        <v>1720</v>
      </c>
      <c r="C871" s="50" t="s">
        <v>1721</v>
      </c>
      <c r="D871" s="242">
        <v>0</v>
      </c>
      <c r="E871" s="242"/>
      <c r="F871" s="52" t="str">
        <f t="shared" si="190"/>
        <v>-</v>
      </c>
    </row>
    <row r="872" spans="1:6" ht="24"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24" x14ac:dyDescent="0.2">
      <c r="A882" s="53">
        <v>84242</v>
      </c>
      <c r="B882" s="85" t="s">
        <v>1742</v>
      </c>
      <c r="C882" s="50" t="s">
        <v>1743</v>
      </c>
      <c r="D882" s="242">
        <v>0</v>
      </c>
      <c r="E882" s="242"/>
      <c r="F882" s="52" t="str">
        <f t="shared" si="190"/>
        <v>-</v>
      </c>
    </row>
    <row r="883" spans="1:6" ht="24"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24" x14ac:dyDescent="0.2">
      <c r="A885" s="53">
        <v>84431</v>
      </c>
      <c r="B885" s="85" t="s">
        <v>1748</v>
      </c>
      <c r="C885" s="50" t="s">
        <v>1749</v>
      </c>
      <c r="D885" s="242">
        <v>0</v>
      </c>
      <c r="E885" s="242"/>
      <c r="F885" s="52" t="str">
        <f t="shared" si="190"/>
        <v>-</v>
      </c>
    </row>
    <row r="886" spans="1:6" ht="24" x14ac:dyDescent="0.2">
      <c r="A886" s="53">
        <v>84432</v>
      </c>
      <c r="B886" s="85" t="s">
        <v>1750</v>
      </c>
      <c r="C886" s="50" t="s">
        <v>1751</v>
      </c>
      <c r="D886" s="242">
        <v>0</v>
      </c>
      <c r="E886" s="242"/>
      <c r="F886" s="52" t="str">
        <f t="shared" si="190"/>
        <v>-</v>
      </c>
    </row>
    <row r="887" spans="1:6" ht="24" x14ac:dyDescent="0.2">
      <c r="A887" s="53" t="s">
        <v>1752</v>
      </c>
      <c r="B887" s="85" t="s">
        <v>1753</v>
      </c>
      <c r="C887" s="50" t="s">
        <v>1752</v>
      </c>
      <c r="D887" s="242">
        <v>0</v>
      </c>
      <c r="E887" s="242"/>
      <c r="F887" s="52" t="str">
        <f t="shared" si="190"/>
        <v>-</v>
      </c>
    </row>
    <row r="888" spans="1:6" ht="24" x14ac:dyDescent="0.2">
      <c r="A888" s="53">
        <v>84442</v>
      </c>
      <c r="B888" s="85" t="s">
        <v>1754</v>
      </c>
      <c r="C888" s="50" t="s">
        <v>1755</v>
      </c>
      <c r="D888" s="242">
        <v>0</v>
      </c>
      <c r="E888" s="242"/>
      <c r="F888" s="52" t="str">
        <f t="shared" si="190"/>
        <v>-</v>
      </c>
    </row>
    <row r="889" spans="1:6" ht="24" x14ac:dyDescent="0.2">
      <c r="A889" s="53">
        <v>84452</v>
      </c>
      <c r="B889" s="232" t="s">
        <v>1756</v>
      </c>
      <c r="C889" s="50" t="s">
        <v>1757</v>
      </c>
      <c r="D889" s="242">
        <v>0</v>
      </c>
      <c r="E889" s="242"/>
      <c r="F889" s="52" t="str">
        <f t="shared" si="190"/>
        <v>-</v>
      </c>
    </row>
    <row r="890" spans="1:6" ht="24"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4"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4" x14ac:dyDescent="0.2">
      <c r="A910" s="53">
        <v>84761</v>
      </c>
      <c r="B910" s="232" t="s">
        <v>1798</v>
      </c>
      <c r="C910" s="50" t="s">
        <v>1799</v>
      </c>
      <c r="D910" s="242">
        <v>0</v>
      </c>
      <c r="E910" s="242"/>
      <c r="F910" s="52" t="str">
        <f t="shared" si="190"/>
        <v>-</v>
      </c>
    </row>
    <row r="911" spans="1:6" ht="24" x14ac:dyDescent="0.2">
      <c r="A911" s="53">
        <v>84762</v>
      </c>
      <c r="B911" s="232" t="s">
        <v>1800</v>
      </c>
      <c r="C911" s="50" t="s">
        <v>1801</v>
      </c>
      <c r="D911" s="242">
        <v>0</v>
      </c>
      <c r="E911" s="242"/>
      <c r="F911" s="52" t="str">
        <f t="shared" si="190"/>
        <v>-</v>
      </c>
    </row>
    <row r="912" spans="1:6" ht="24" x14ac:dyDescent="0.2">
      <c r="A912" s="53" t="s">
        <v>1802</v>
      </c>
      <c r="B912" s="85" t="s">
        <v>1803</v>
      </c>
      <c r="C912" s="50" t="s">
        <v>1802</v>
      </c>
      <c r="D912" s="242">
        <v>0</v>
      </c>
      <c r="E912" s="242"/>
      <c r="F912" s="52" t="str">
        <f t="shared" si="190"/>
        <v>-</v>
      </c>
    </row>
    <row r="913" spans="1:6" ht="24"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4"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24"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24" x14ac:dyDescent="0.2">
      <c r="A921" s="53">
        <v>51532</v>
      </c>
      <c r="B921" s="85" t="s">
        <v>1820</v>
      </c>
      <c r="C921" s="50" t="s">
        <v>1821</v>
      </c>
      <c r="D921" s="242">
        <v>0</v>
      </c>
      <c r="E921" s="242"/>
      <c r="F921" s="52" t="str">
        <f t="shared" si="190"/>
        <v>-</v>
      </c>
    </row>
    <row r="922" spans="1:6" ht="24" x14ac:dyDescent="0.2">
      <c r="A922" s="53">
        <v>51542</v>
      </c>
      <c r="B922" s="85" t="s">
        <v>1822</v>
      </c>
      <c r="C922" s="50" t="s">
        <v>1823</v>
      </c>
      <c r="D922" s="242">
        <v>0</v>
      </c>
      <c r="E922" s="242"/>
      <c r="F922" s="52" t="str">
        <f t="shared" si="190"/>
        <v>-</v>
      </c>
    </row>
    <row r="923" spans="1:6" ht="24" x14ac:dyDescent="0.2">
      <c r="A923" s="53">
        <v>51552</v>
      </c>
      <c r="B923" s="232" t="s">
        <v>1824</v>
      </c>
      <c r="C923" s="50" t="s">
        <v>1825</v>
      </c>
      <c r="D923" s="242">
        <v>0</v>
      </c>
      <c r="E923" s="242"/>
      <c r="F923" s="52" t="str">
        <f t="shared" si="190"/>
        <v>-</v>
      </c>
    </row>
    <row r="924" spans="1:6" ht="24" x14ac:dyDescent="0.2">
      <c r="A924" s="53">
        <v>51631</v>
      </c>
      <c r="B924" s="85" t="s">
        <v>1826</v>
      </c>
      <c r="C924" s="50" t="s">
        <v>1827</v>
      </c>
      <c r="D924" s="242">
        <v>0</v>
      </c>
      <c r="E924" s="242"/>
      <c r="F924" s="52" t="str">
        <f t="shared" si="190"/>
        <v>-</v>
      </c>
    </row>
    <row r="925" spans="1:6" ht="24"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4" x14ac:dyDescent="0.2">
      <c r="A938" s="53">
        <v>51761</v>
      </c>
      <c r="B938" s="85" t="s">
        <v>1854</v>
      </c>
      <c r="C938" s="50" t="s">
        <v>1855</v>
      </c>
      <c r="D938" s="242">
        <v>0</v>
      </c>
      <c r="E938" s="242"/>
      <c r="F938" s="52" t="str">
        <f t="shared" si="190"/>
        <v>-</v>
      </c>
    </row>
    <row r="939" spans="1:6" ht="24" x14ac:dyDescent="0.2">
      <c r="A939" s="53">
        <v>51762</v>
      </c>
      <c r="B939" s="85" t="s">
        <v>1856</v>
      </c>
      <c r="C939" s="50" t="s">
        <v>1857</v>
      </c>
      <c r="D939" s="242">
        <v>0</v>
      </c>
      <c r="E939" s="242"/>
      <c r="F939" s="52" t="str">
        <f t="shared" si="190"/>
        <v>-</v>
      </c>
    </row>
    <row r="940" spans="1:6" ht="24" x14ac:dyDescent="0.2">
      <c r="A940" s="53">
        <v>51771</v>
      </c>
      <c r="B940" s="85" t="s">
        <v>1858</v>
      </c>
      <c r="C940" s="50" t="s">
        <v>1859</v>
      </c>
      <c r="D940" s="242">
        <v>0</v>
      </c>
      <c r="E940" s="242"/>
      <c r="F940" s="52" t="str">
        <f t="shared" si="190"/>
        <v>-</v>
      </c>
    </row>
    <row r="941" spans="1:6" ht="24" x14ac:dyDescent="0.2">
      <c r="A941" s="53">
        <v>51772</v>
      </c>
      <c r="B941" s="85" t="s">
        <v>1860</v>
      </c>
      <c r="C941" s="50" t="s">
        <v>1861</v>
      </c>
      <c r="D941" s="242">
        <v>0</v>
      </c>
      <c r="E941" s="242"/>
      <c r="F941" s="52" t="str">
        <f t="shared" si="190"/>
        <v>-</v>
      </c>
    </row>
    <row r="942" spans="1:6" ht="24" x14ac:dyDescent="0.2">
      <c r="A942" s="53">
        <v>54132</v>
      </c>
      <c r="B942" s="85" t="s">
        <v>1862</v>
      </c>
      <c r="C942" s="50" t="s">
        <v>1863</v>
      </c>
      <c r="D942" s="242">
        <v>0</v>
      </c>
      <c r="E942" s="242"/>
      <c r="F942" s="52" t="str">
        <f t="shared" si="190"/>
        <v>-</v>
      </c>
    </row>
    <row r="943" spans="1:6" ht="24"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24" x14ac:dyDescent="0.2">
      <c r="A945" s="53">
        <v>54162</v>
      </c>
      <c r="B945" s="85" t="s">
        <v>1868</v>
      </c>
      <c r="C945" s="50" t="s">
        <v>1869</v>
      </c>
      <c r="D945" s="242">
        <v>0</v>
      </c>
      <c r="E945" s="242"/>
      <c r="F945" s="52" t="str">
        <f t="shared" si="190"/>
        <v>-</v>
      </c>
    </row>
    <row r="946" spans="1:6" ht="24" x14ac:dyDescent="0.2">
      <c r="A946" s="53">
        <v>54221</v>
      </c>
      <c r="B946" s="232" t="s">
        <v>1870</v>
      </c>
      <c r="C946" s="50" t="s">
        <v>1871</v>
      </c>
      <c r="D946" s="242">
        <v>0</v>
      </c>
      <c r="E946" s="242"/>
      <c r="F946" s="52" t="str">
        <f t="shared" si="190"/>
        <v>-</v>
      </c>
    </row>
    <row r="947" spans="1:6" ht="24" x14ac:dyDescent="0.2">
      <c r="A947" s="53">
        <v>54222</v>
      </c>
      <c r="B947" s="232" t="s">
        <v>1872</v>
      </c>
      <c r="C947" s="50" t="s">
        <v>1873</v>
      </c>
      <c r="D947" s="242">
        <v>0</v>
      </c>
      <c r="E947" s="242"/>
      <c r="F947" s="52" t="str">
        <f t="shared" si="190"/>
        <v>-</v>
      </c>
    </row>
    <row r="948" spans="1:6" ht="24" x14ac:dyDescent="0.2">
      <c r="A948" s="53" t="s">
        <v>1874</v>
      </c>
      <c r="B948" s="85" t="s">
        <v>1875</v>
      </c>
      <c r="C948" s="50" t="s">
        <v>1874</v>
      </c>
      <c r="D948" s="242">
        <v>0</v>
      </c>
      <c r="E948" s="242"/>
      <c r="F948" s="52" t="str">
        <f t="shared" si="190"/>
        <v>-</v>
      </c>
    </row>
    <row r="949" spans="1:6" ht="24" x14ac:dyDescent="0.2">
      <c r="A949" s="53">
        <v>54232</v>
      </c>
      <c r="B949" s="232" t="s">
        <v>1876</v>
      </c>
      <c r="C949" s="50" t="s">
        <v>1877</v>
      </c>
      <c r="D949" s="242">
        <v>0</v>
      </c>
      <c r="E949" s="242"/>
      <c r="F949" s="52" t="str">
        <f t="shared" si="190"/>
        <v>-</v>
      </c>
    </row>
    <row r="950" spans="1:6" ht="24" x14ac:dyDescent="0.2">
      <c r="A950" s="53">
        <v>54242</v>
      </c>
      <c r="B950" s="85" t="s">
        <v>1878</v>
      </c>
      <c r="C950" s="50" t="s">
        <v>1879</v>
      </c>
      <c r="D950" s="242">
        <v>0</v>
      </c>
      <c r="E950" s="242"/>
      <c r="F950" s="52" t="str">
        <f t="shared" si="190"/>
        <v>-</v>
      </c>
    </row>
    <row r="951" spans="1:6" ht="24" x14ac:dyDescent="0.2">
      <c r="A951" s="53" t="s">
        <v>1880</v>
      </c>
      <c r="B951" s="85" t="s">
        <v>1881</v>
      </c>
      <c r="C951" s="50" t="s">
        <v>1880</v>
      </c>
      <c r="D951" s="242">
        <v>0</v>
      </c>
      <c r="E951" s="242"/>
      <c r="F951" s="52" t="str">
        <f t="shared" si="190"/>
        <v>-</v>
      </c>
    </row>
    <row r="952" spans="1:6" ht="24" x14ac:dyDescent="0.2">
      <c r="A952" s="53">
        <v>54312</v>
      </c>
      <c r="B952" s="232" t="s">
        <v>1882</v>
      </c>
      <c r="C952" s="50" t="s">
        <v>1883</v>
      </c>
      <c r="D952" s="242">
        <v>0</v>
      </c>
      <c r="E952" s="242"/>
      <c r="F952" s="52" t="str">
        <f t="shared" si="190"/>
        <v>-</v>
      </c>
    </row>
    <row r="953" spans="1:6" ht="24" x14ac:dyDescent="0.2">
      <c r="A953" s="53">
        <v>54431</v>
      </c>
      <c r="B953" s="85" t="s">
        <v>1884</v>
      </c>
      <c r="C953" s="50" t="s">
        <v>1885</v>
      </c>
      <c r="D953" s="242">
        <v>0</v>
      </c>
      <c r="E953" s="242"/>
      <c r="F953" s="52" t="str">
        <f t="shared" si="190"/>
        <v>-</v>
      </c>
    </row>
    <row r="954" spans="1:6" ht="24" x14ac:dyDescent="0.2">
      <c r="A954" s="53">
        <v>54432</v>
      </c>
      <c r="B954" s="85" t="s">
        <v>1886</v>
      </c>
      <c r="C954" s="50" t="s">
        <v>1887</v>
      </c>
      <c r="D954" s="242">
        <v>0</v>
      </c>
      <c r="E954" s="242"/>
      <c r="F954" s="52" t="str">
        <f t="shared" si="190"/>
        <v>-</v>
      </c>
    </row>
    <row r="955" spans="1:6" ht="24" x14ac:dyDescent="0.2">
      <c r="A955" s="53" t="s">
        <v>1888</v>
      </c>
      <c r="B955" s="85" t="s">
        <v>1889</v>
      </c>
      <c r="C955" s="50" t="s">
        <v>1888</v>
      </c>
      <c r="D955" s="242">
        <v>0</v>
      </c>
      <c r="E955" s="242"/>
      <c r="F955" s="52" t="str">
        <f t="shared" si="190"/>
        <v>-</v>
      </c>
    </row>
    <row r="956" spans="1:6" ht="24" x14ac:dyDescent="0.2">
      <c r="A956" s="53">
        <v>54442</v>
      </c>
      <c r="B956" s="85" t="s">
        <v>1890</v>
      </c>
      <c r="C956" s="50" t="s">
        <v>1891</v>
      </c>
      <c r="D956" s="242">
        <v>0</v>
      </c>
      <c r="E956" s="242"/>
      <c r="F956" s="52" t="str">
        <f t="shared" si="190"/>
        <v>-</v>
      </c>
    </row>
    <row r="957" spans="1:6" ht="24" x14ac:dyDescent="0.2">
      <c r="A957" s="53">
        <v>54452</v>
      </c>
      <c r="B957" s="85" t="s">
        <v>1892</v>
      </c>
      <c r="C957" s="50" t="s">
        <v>1893</v>
      </c>
      <c r="D957" s="242">
        <v>0</v>
      </c>
      <c r="E957" s="242"/>
      <c r="F957" s="52" t="str">
        <f t="shared" si="190"/>
        <v>-</v>
      </c>
    </row>
    <row r="958" spans="1:6" ht="24" x14ac:dyDescent="0.2">
      <c r="A958" s="53" t="s">
        <v>1894</v>
      </c>
      <c r="B958" s="85" t="s">
        <v>1895</v>
      </c>
      <c r="C958" s="50" t="s">
        <v>1894</v>
      </c>
      <c r="D958" s="242">
        <v>0</v>
      </c>
      <c r="E958" s="242"/>
      <c r="F958" s="52" t="str">
        <f t="shared" si="190"/>
        <v>-</v>
      </c>
    </row>
    <row r="959" spans="1:6" ht="24" x14ac:dyDescent="0.2">
      <c r="A959" s="53">
        <v>54461</v>
      </c>
      <c r="B959" s="85" t="s">
        <v>1896</v>
      </c>
      <c r="C959" s="50" t="s">
        <v>1897</v>
      </c>
      <c r="D959" s="242">
        <v>0</v>
      </c>
      <c r="E959" s="242"/>
      <c r="F959" s="52" t="str">
        <f t="shared" si="190"/>
        <v>-</v>
      </c>
    </row>
    <row r="960" spans="1:6" ht="24"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4" x14ac:dyDescent="0.2">
      <c r="A962" s="53">
        <v>54472</v>
      </c>
      <c r="B962" s="232" t="s">
        <v>1902</v>
      </c>
      <c r="C962" s="50" t="s">
        <v>1903</v>
      </c>
      <c r="D962" s="242">
        <v>0</v>
      </c>
      <c r="E962" s="242"/>
      <c r="F962" s="52" t="str">
        <f t="shared" si="190"/>
        <v>-</v>
      </c>
    </row>
    <row r="963" spans="1:6" ht="24" x14ac:dyDescent="0.2">
      <c r="A963" s="53">
        <v>54482</v>
      </c>
      <c r="B963" s="232" t="s">
        <v>1904</v>
      </c>
      <c r="C963" s="50" t="s">
        <v>1905</v>
      </c>
      <c r="D963" s="242">
        <v>0</v>
      </c>
      <c r="E963" s="242"/>
      <c r="F963" s="52" t="str">
        <f t="shared" si="190"/>
        <v>-</v>
      </c>
    </row>
    <row r="964" spans="1:6" ht="24" x14ac:dyDescent="0.2">
      <c r="A964" s="53" t="s">
        <v>1906</v>
      </c>
      <c r="B964" s="232" t="s">
        <v>1907</v>
      </c>
      <c r="C964" s="50" t="s">
        <v>1906</v>
      </c>
      <c r="D964" s="242">
        <v>0</v>
      </c>
      <c r="E964" s="242"/>
      <c r="F964" s="52" t="str">
        <f t="shared" si="190"/>
        <v>-</v>
      </c>
    </row>
    <row r="965" spans="1:6" ht="24"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4"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24" x14ac:dyDescent="0.2">
      <c r="A976" s="53">
        <v>54751</v>
      </c>
      <c r="B976" s="85" t="s">
        <v>1930</v>
      </c>
      <c r="C976" s="50" t="s">
        <v>1931</v>
      </c>
      <c r="D976" s="242">
        <v>0</v>
      </c>
      <c r="E976" s="242"/>
      <c r="F976" s="52" t="str">
        <f t="shared" si="190"/>
        <v>-</v>
      </c>
    </row>
    <row r="977" spans="1:6" ht="24" x14ac:dyDescent="0.2">
      <c r="A977" s="53">
        <v>54752</v>
      </c>
      <c r="B977" s="85" t="s">
        <v>1932</v>
      </c>
      <c r="C977" s="50" t="s">
        <v>1933</v>
      </c>
      <c r="D977" s="242">
        <v>0</v>
      </c>
      <c r="E977" s="242"/>
      <c r="F977" s="52" t="str">
        <f t="shared" si="190"/>
        <v>-</v>
      </c>
    </row>
    <row r="978" spans="1:6" ht="24" x14ac:dyDescent="0.2">
      <c r="A978" s="53">
        <v>54761</v>
      </c>
      <c r="B978" s="85" t="s">
        <v>1934</v>
      </c>
      <c r="C978" s="50" t="s">
        <v>1935</v>
      </c>
      <c r="D978" s="242">
        <v>0</v>
      </c>
      <c r="E978" s="242"/>
      <c r="F978" s="52" t="str">
        <f t="shared" si="190"/>
        <v>-</v>
      </c>
    </row>
    <row r="979" spans="1:6" ht="24" x14ac:dyDescent="0.2">
      <c r="A979" s="53">
        <v>54762</v>
      </c>
      <c r="B979" s="85" t="s">
        <v>1936</v>
      </c>
      <c r="C979" s="50" t="s">
        <v>1937</v>
      </c>
      <c r="D979" s="242">
        <v>0</v>
      </c>
      <c r="E979" s="242"/>
      <c r="F979" s="52" t="str">
        <f t="shared" si="190"/>
        <v>-</v>
      </c>
    </row>
    <row r="980" spans="1:6" ht="24" x14ac:dyDescent="0.2">
      <c r="A980" s="53">
        <v>54771</v>
      </c>
      <c r="B980" s="85" t="s">
        <v>1938</v>
      </c>
      <c r="C980" s="50" t="s">
        <v>1939</v>
      </c>
      <c r="D980" s="242">
        <v>0</v>
      </c>
      <c r="E980" s="242"/>
      <c r="F980" s="52" t="str">
        <f t="shared" ref="F980:F982" si="191">IF(D980&lt;&gt;0,IF(E980/D980&gt;=100,"&gt;&gt;100",E980/D980*100),"-")</f>
        <v>-</v>
      </c>
    </row>
    <row r="981" spans="1:6" ht="24" x14ac:dyDescent="0.2">
      <c r="A981" s="53">
        <v>54772</v>
      </c>
      <c r="B981" s="85" t="s">
        <v>1940</v>
      </c>
      <c r="C981" s="50" t="s">
        <v>1941</v>
      </c>
      <c r="D981" s="242">
        <v>0</v>
      </c>
      <c r="E981" s="242"/>
      <c r="F981" s="52" t="str">
        <f t="shared" si="191"/>
        <v>-</v>
      </c>
    </row>
    <row r="982" spans="1:6" ht="24" x14ac:dyDescent="0.2">
      <c r="A982" s="55">
        <v>55312</v>
      </c>
      <c r="B982" s="233" t="s">
        <v>1942</v>
      </c>
      <c r="C982" s="56" t="s">
        <v>1943</v>
      </c>
      <c r="D982" s="243">
        <v>0</v>
      </c>
      <c r="E982" s="243"/>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c r="F985" s="63" t="str">
        <f t="shared" ref="F985:F992" si="192">IF(D985&lt;&gt;0,IF(E985/D985&gt;=100,"&gt;&gt;100",E985/D985*100),"-")</f>
        <v>-</v>
      </c>
    </row>
    <row r="986" spans="1:6" ht="24" x14ac:dyDescent="0.2">
      <c r="A986" s="53" t="s">
        <v>1951</v>
      </c>
      <c r="B986" s="85" t="s">
        <v>1952</v>
      </c>
      <c r="C986" s="50" t="s">
        <v>1951</v>
      </c>
      <c r="D986" s="245">
        <v>0</v>
      </c>
      <c r="E986" s="245"/>
      <c r="F986" s="52" t="str">
        <f t="shared" si="192"/>
        <v>-</v>
      </c>
    </row>
    <row r="987" spans="1:6" ht="24" x14ac:dyDescent="0.2">
      <c r="A987" s="53" t="s">
        <v>1953</v>
      </c>
      <c r="B987" s="85" t="s">
        <v>1954</v>
      </c>
      <c r="C987" s="50" t="s">
        <v>1953</v>
      </c>
      <c r="D987" s="245">
        <v>0</v>
      </c>
      <c r="E987" s="245"/>
      <c r="F987" s="52" t="str">
        <f t="shared" si="192"/>
        <v>-</v>
      </c>
    </row>
    <row r="988" spans="1:6" ht="24"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4"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election activeCell="E241" sqref="E241"/>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680940.07000000007</v>
      </c>
      <c r="E6" s="229">
        <f t="shared" si="0"/>
        <v>690122.20000000007</v>
      </c>
      <c r="F6" s="230">
        <f t="shared" ref="F6:F260" si="1">IF(D6&gt;0,IF(E6/D6&gt;=100,"&gt;&gt;100",E6/D6*100),"-")</f>
        <v>101.34844906395359</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559178.53</v>
      </c>
      <c r="E7" s="104">
        <f t="shared" si="2"/>
        <v>550445.62000000011</v>
      </c>
      <c r="F7" s="93">
        <f t="shared" si="1"/>
        <v>98.43826085382787</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0</v>
      </c>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0</v>
      </c>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559178.53</v>
      </c>
      <c r="E12" s="104">
        <f t="shared" si="3"/>
        <v>550445.62000000011</v>
      </c>
      <c r="F12" s="93">
        <f t="shared" si="1"/>
        <v>98.43826085382787</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482654.31000000006</v>
      </c>
      <c r="E13" s="104">
        <f t="shared" si="4"/>
        <v>468929.99000000011</v>
      </c>
      <c r="F13" s="93">
        <f t="shared" si="1"/>
        <v>97.156490739718052</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1097945.32</v>
      </c>
      <c r="E15" s="247">
        <v>1097945.32</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615291.01</v>
      </c>
      <c r="E18" s="247">
        <v>629015.32999999996</v>
      </c>
      <c r="F18" s="93">
        <f t="shared" si="1"/>
        <v>102.23054128484665</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27090.040000000008</v>
      </c>
      <c r="E19" s="104">
        <f t="shared" si="5"/>
        <v>49604.5</v>
      </c>
      <c r="F19" s="93">
        <f t="shared" si="1"/>
        <v>183.10973331896145</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203209.64</v>
      </c>
      <c r="E20" s="247">
        <v>218593.49</v>
      </c>
      <c r="F20" s="93">
        <f t="shared" si="1"/>
        <v>107.57043317433168</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0</v>
      </c>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0</v>
      </c>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0</v>
      </c>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11137.83</v>
      </c>
      <c r="E25" s="247">
        <v>12344.21</v>
      </c>
      <c r="F25" s="93">
        <f t="shared" si="1"/>
        <v>110.8313737954341</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37653.879999999997</v>
      </c>
      <c r="E26" s="247">
        <v>52626.68</v>
      </c>
      <c r="F26" s="93">
        <f t="shared" si="1"/>
        <v>139.76429520676223</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224911.31</v>
      </c>
      <c r="E28" s="247">
        <v>233959.88</v>
      </c>
      <c r="F28" s="93">
        <f t="shared" si="1"/>
        <v>104.02317251186702</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0</v>
      </c>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0</v>
      </c>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49434.179999999993</v>
      </c>
      <c r="E35" s="104">
        <f t="shared" si="7"/>
        <v>31911.130000000005</v>
      </c>
      <c r="F35" s="93">
        <f t="shared" si="1"/>
        <v>64.552764908814126</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100806.93</v>
      </c>
      <c r="E36" s="247">
        <v>103452.56</v>
      </c>
      <c r="F36" s="93">
        <f t="shared" si="1"/>
        <v>102.6244525053982</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51372.75</v>
      </c>
      <c r="E40" s="247">
        <v>71541.429999999993</v>
      </c>
      <c r="F40" s="93">
        <f t="shared" si="1"/>
        <v>139.25949068329024</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0</v>
      </c>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0</v>
      </c>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46388.31</v>
      </c>
      <c r="E54" s="247">
        <v>46388.31</v>
      </c>
      <c r="F54" s="93">
        <f t="shared" si="1"/>
        <v>100</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46388.31</v>
      </c>
      <c r="E55" s="247">
        <v>46388.31</v>
      </c>
      <c r="F55" s="93">
        <f t="shared" si="1"/>
        <v>100</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121761.54</v>
      </c>
      <c r="E68" s="104">
        <f t="shared" si="13"/>
        <v>139676.57999999999</v>
      </c>
      <c r="F68" s="93">
        <f t="shared" si="1"/>
        <v>114.71321732625917</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2246.5299999999997</v>
      </c>
      <c r="E69" s="104">
        <f t="shared" si="14"/>
        <v>2918.77</v>
      </c>
      <c r="F69" s="93">
        <f t="shared" si="1"/>
        <v>129.92348199222803</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2246.5299999999997</v>
      </c>
      <c r="E70" s="104">
        <f t="shared" si="15"/>
        <v>2918.77</v>
      </c>
      <c r="F70" s="93">
        <f t="shared" si="1"/>
        <v>129.92348199222803</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1944.57</v>
      </c>
      <c r="E72" s="247">
        <v>2803.22</v>
      </c>
      <c r="F72" s="93">
        <f t="shared" si="1"/>
        <v>144.15629162231238</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301.95999999999998</v>
      </c>
      <c r="E74" s="247">
        <v>115.55</v>
      </c>
      <c r="F74" s="93">
        <f t="shared" si="1"/>
        <v>38.266657835474902</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14210.09</v>
      </c>
      <c r="E78" s="104">
        <f>E79+SUM(E82:E84)-E85+E86</f>
        <v>19877.3</v>
      </c>
      <c r="F78" s="93">
        <f t="shared" si="1"/>
        <v>139.88159117922544</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14210.09</v>
      </c>
      <c r="E86" s="247">
        <v>19877.3</v>
      </c>
      <c r="F86" s="93">
        <f t="shared" si="1"/>
        <v>139.88159117922544</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31311.72</v>
      </c>
      <c r="E146" s="104">
        <f t="shared" si="26"/>
        <v>37071.86</v>
      </c>
      <c r="F146" s="93">
        <f t="shared" si="1"/>
        <v>118.39611493715452</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13203.85</v>
      </c>
      <c r="E159" s="247">
        <v>13001.43</v>
      </c>
      <c r="F159" s="93">
        <f t="shared" si="1"/>
        <v>98.466962287514619</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0</v>
      </c>
      <c r="E160" s="247">
        <v>0</v>
      </c>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18779.7</v>
      </c>
      <c r="E161" s="247">
        <v>24742.26</v>
      </c>
      <c r="F161" s="93">
        <f t="shared" si="1"/>
        <v>131.75002795571814</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v>0</v>
      </c>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671.83</v>
      </c>
      <c r="E163" s="247">
        <v>671.83</v>
      </c>
      <c r="F163" s="93">
        <f t="shared" si="1"/>
        <v>100</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73993.2</v>
      </c>
      <c r="E170" s="104">
        <f t="shared" si="29"/>
        <v>79808.649999999994</v>
      </c>
      <c r="F170" s="93">
        <f t="shared" si="1"/>
        <v>107.85943843488319</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73993.2</v>
      </c>
      <c r="E173" s="247">
        <v>79808.649999999994</v>
      </c>
      <c r="F173" s="93">
        <f t="shared" si="1"/>
        <v>107.85943843488319</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680940.07000000007</v>
      </c>
      <c r="E175" s="104">
        <f t="shared" si="30"/>
        <v>690122.2</v>
      </c>
      <c r="F175" s="93">
        <f t="shared" si="1"/>
        <v>101.34844906395359</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109352.04999999999</v>
      </c>
      <c r="E176" s="104">
        <f t="shared" si="31"/>
        <v>126612.48</v>
      </c>
      <c r="F176" s="93">
        <f t="shared" si="1"/>
        <v>115.78427656363095</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104591.12</v>
      </c>
      <c r="E177" s="104">
        <f t="shared" si="32"/>
        <v>123115.39</v>
      </c>
      <c r="F177" s="93">
        <f t="shared" si="1"/>
        <v>117.71113073461686</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8675.33</v>
      </c>
      <c r="E178" s="247">
        <v>87648.39</v>
      </c>
      <c r="F178" s="93">
        <f t="shared" si="1"/>
        <v>1010.3176478589287</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14968.41</v>
      </c>
      <c r="E179" s="247">
        <v>22680.95</v>
      </c>
      <c r="F179" s="93">
        <f t="shared" si="1"/>
        <v>151.52544592244601</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1.77</v>
      </c>
      <c r="E180" s="104">
        <f t="shared" si="33"/>
        <v>0</v>
      </c>
      <c r="F180" s="93">
        <f t="shared" si="1"/>
        <v>0</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1.77</v>
      </c>
      <c r="E183" s="247"/>
      <c r="F183" s="93">
        <f t="shared" si="1"/>
        <v>0</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80945.61</v>
      </c>
      <c r="E188" s="247">
        <v>12786.05</v>
      </c>
      <c r="F188" s="93">
        <f t="shared" si="1"/>
        <v>15.795853536714343</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4760.93</v>
      </c>
      <c r="E189" s="247">
        <v>3497.09</v>
      </c>
      <c r="F189" s="93">
        <f t="shared" si="1"/>
        <v>73.453926018656006</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571588.02</v>
      </c>
      <c r="E237" s="104">
        <f t="shared" si="41"/>
        <v>563509.72</v>
      </c>
      <c r="F237" s="93">
        <f t="shared" si="1"/>
        <v>98.586691862436155</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567423.61</v>
      </c>
      <c r="E238" s="104">
        <f t="shared" si="42"/>
        <v>558484.09</v>
      </c>
      <c r="F238" s="93">
        <f t="shared" si="1"/>
        <v>98.424542115898205</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567423.61</v>
      </c>
      <c r="E239" s="104">
        <f t="shared" si="43"/>
        <v>558484.09</v>
      </c>
      <c r="F239" s="93">
        <f t="shared" si="1"/>
        <v>98.424542115898205</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498597.88</v>
      </c>
      <c r="E240" s="247">
        <v>486228.81</v>
      </c>
      <c r="F240" s="93">
        <f t="shared" si="1"/>
        <v>97.519229323638527</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68825.73</v>
      </c>
      <c r="E241" s="247">
        <v>72255.28</v>
      </c>
      <c r="F241" s="93">
        <f t="shared" si="1"/>
        <v>104.98294751105436</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-6932.84</v>
      </c>
      <c r="E245" s="104">
        <f t="shared" si="45"/>
        <v>-5889.24</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0</v>
      </c>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6932.84</v>
      </c>
      <c r="E250" s="104">
        <f t="shared" si="47"/>
        <v>5889.24</v>
      </c>
      <c r="F250" s="93">
        <f t="shared" si="1"/>
        <v>84.947005844646625</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6932.84</v>
      </c>
      <c r="E251" s="247">
        <v>5889.24</v>
      </c>
      <c r="F251" s="93">
        <f t="shared" si="1"/>
        <v>84.947005844646625</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0</v>
      </c>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11097.25</v>
      </c>
      <c r="E255" s="247">
        <v>10914.87</v>
      </c>
      <c r="F255" s="93">
        <f t="shared" si="1"/>
        <v>98.356529770889196</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20478.22</v>
      </c>
      <c r="E259" s="104">
        <f t="shared" si="49"/>
        <v>20478.22</v>
      </c>
      <c r="F259" s="93">
        <f t="shared" si="1"/>
        <v>100</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20478.22</v>
      </c>
      <c r="E260" s="248">
        <v>20478.22</v>
      </c>
      <c r="F260" s="97">
        <f t="shared" si="1"/>
        <v>100</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13203.85</v>
      </c>
      <c r="E264" s="247">
        <v>37644.14</v>
      </c>
      <c r="F264" s="93">
        <f t="shared" si="50"/>
        <v>285.09972470150751</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18779.7</v>
      </c>
      <c r="E265" s="247">
        <v>99.55</v>
      </c>
      <c r="F265" s="93">
        <f t="shared" si="50"/>
        <v>0.5300936649680239</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14210.09</v>
      </c>
      <c r="E268" s="247">
        <v>19877.3</v>
      </c>
      <c r="F268" s="93">
        <f t="shared" si="50"/>
        <v>139.88159117922544</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v>0</v>
      </c>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18779.7</v>
      </c>
      <c r="E286" s="247">
        <v>24742.26</v>
      </c>
      <c r="F286" s="93">
        <f t="shared" si="50"/>
        <v>131.75002795571814</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104591.12</v>
      </c>
      <c r="E287" s="247">
        <v>107928.16</v>
      </c>
      <c r="F287" s="93">
        <f t="shared" si="50"/>
        <v>103.1905576687581</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c r="E288" s="247">
        <v>15187.23</v>
      </c>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4760.93</v>
      </c>
      <c r="E289" s="247">
        <v>427.72</v>
      </c>
      <c r="F289" s="93">
        <f t="shared" si="50"/>
        <v>8.9839590164106582</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c r="E290" s="247">
        <v>3069.37</v>
      </c>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139.94999999999999</v>
      </c>
      <c r="E295" s="247">
        <v>139.94999999999999</v>
      </c>
      <c r="F295" s="93">
        <f t="shared" si="50"/>
        <v>100</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66767.7</v>
      </c>
      <c r="E298" s="247">
        <v>0</v>
      </c>
      <c r="F298" s="93">
        <f t="shared" si="50"/>
        <v>0</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v>0</v>
      </c>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14037.93</v>
      </c>
      <c r="E302" s="247">
        <v>12646.1</v>
      </c>
      <c r="F302" s="93">
        <f t="shared" si="50"/>
        <v>90.085219117063559</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10" workbookViewId="0">
      <selection activeCell="D118" sqref="D118"/>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1049675.2</v>
      </c>
      <c r="E114" s="81">
        <f t="shared" si="22"/>
        <v>1278693.8599999999</v>
      </c>
      <c r="F114" s="63">
        <f t="shared" si="1"/>
        <v>121.81805000251506</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993695.5</v>
      </c>
      <c r="E115" s="81">
        <f t="shared" si="23"/>
        <v>1187034.45</v>
      </c>
      <c r="F115" s="63">
        <f t="shared" si="1"/>
        <v>119.45655887543015</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993695.5</v>
      </c>
      <c r="E117" s="249">
        <v>1187034.45</v>
      </c>
      <c r="F117" s="63">
        <f t="shared" si="1"/>
        <v>119.45655887543015</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55979.7</v>
      </c>
      <c r="E126" s="249">
        <v>91659.41</v>
      </c>
      <c r="F126" s="63">
        <f t="shared" si="1"/>
        <v>163.73687247341448</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1049675.2</v>
      </c>
      <c r="E141" s="106">
        <f t="shared" si="28"/>
        <v>1278693.8599999999</v>
      </c>
      <c r="F141" s="82">
        <f t="shared" si="1"/>
        <v>121.81805000251506</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D25" sqref="D25"/>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10763.67</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v>0</v>
      </c>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10763.67</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10763.67</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v>10763.67</v>
      </c>
      <c r="E25" s="250"/>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77" workbookViewId="0">
      <selection activeCell="D103" sqref="D103"/>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109352.05</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1376932.81</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10949.77</v>
      </c>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1342538.05</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1092725.78</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213172.95</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979.77</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25832.19</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9827.36</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23444.99</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1359672.3800000001</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18368.669999999998</v>
      </c>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1316594.8800000001</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1008902.04</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205831.82</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1164.78</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25837.45</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74858.789999999994</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24708.83</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126612.47999999998</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108355.88000000002</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479.05</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v>0</v>
      </c>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v>0</v>
      </c>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v>479.05</v>
      </c>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107449.11000000002</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87396.260000000009</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v>80507.990000000005</v>
      </c>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v>730.8</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v>5230.75</v>
      </c>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v>926.72</v>
      </c>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1089.97</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1089.96</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v>0</v>
      </c>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v>0.01</v>
      </c>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v>0</v>
      </c>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v>0</v>
      </c>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v>0</v>
      </c>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18962.88</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v>910.69</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v>4405</v>
      </c>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v>13647.19</v>
      </c>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427.71999999999997</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v>422.46</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v>5.26</v>
      </c>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v>0</v>
      </c>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v>0</v>
      </c>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18256.599999999999</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560</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14627.23</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3069.37</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0"/>
  <sheetViews>
    <sheetView showGridLines="0" tabSelected="1" topLeftCell="A278"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E4+E14+E20+E277+E311+E314+E316</f>
        <v>0</v>
      </c>
      <c r="F3" s="124">
        <f>F4+F14+F20+F277+F311+F314+F316</f>
        <v>2</v>
      </c>
      <c r="G3" s="124">
        <f>IF(RefStr!C12&lt;&gt;"",INT(VALUE(MID(RefStr!C12,1,4))),0)</f>
        <v>2023</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11252</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IF(AND(H3=12,J3="DA",M3="DA",BILANCA!D246&gt;=BILANCA!D250,OR(ABS(BILANCA!D246-BILANCA!D250-'PR-RAS'!D645)&gt;0.001,'PR-RAS'!D646&lt;&gt;0)),1,0)</f>
        <v>0</v>
      </c>
      <c r="H17" s="124">
        <f>IF(AND(H3=12,J3="DA",M3="DA",BILANCA!E246&gt;=BILANCA!E250,OR(ABS(BILANCA!E246-BILANCA!E250-'PR-RAS'!E645)&gt;0.001,'PR-RAS'!E646&lt;&gt;0)),1,0)</f>
        <v>0</v>
      </c>
      <c r="I17" s="140">
        <f>IF(AND(H3=12,J3="DA",M3="DA",BILANCA!D250&gt;=BILANCA!D246,OR(ABS(BILANCA!D250-BILANCA!D246-'PR-RAS'!D646)&gt;0.001,'PR-RAS'!D645&lt;&gt;0)),1,0)</f>
        <v>0</v>
      </c>
      <c r="J17" s="140">
        <f>IF(AND(H3=12,J3="DA",M3="DA",BILANCA!E250&gt;=BILANCA!E246,OR(ABS(BILANCA!E250-BILANCA!E246-'PR-RAS'!E646)&gt;0.001,'PR-RAS'!E645&lt;&gt;0)),1,0)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2</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Provjera</v>
      </c>
      <c r="C222" s="118" t="s">
        <v>3227</v>
      </c>
      <c r="D222" s="123"/>
      <c r="E222" s="71">
        <f t="shared" si="19"/>
        <v>0</v>
      </c>
      <c r="F222" s="71">
        <f t="shared" si="20"/>
        <v>1</v>
      </c>
      <c r="G222" s="71"/>
      <c r="H222" s="71"/>
      <c r="I222" s="71"/>
      <c r="J222" s="71"/>
      <c r="K222" s="71"/>
      <c r="L222" s="71">
        <f>IF(AND('PR-RAS'!D189&gt;0,'PR-RAS'!D725=0),1,0)</f>
        <v>0</v>
      </c>
      <c r="M222" s="71">
        <f>IF(AND('PR-RAS'!E189&gt;0,'PR-RAS'!E725=0),1,0)</f>
        <v>1</v>
      </c>
      <c r="N222" s="71"/>
      <c r="O222" s="71"/>
      <c r="P222" s="71"/>
    </row>
    <row r="223" spans="1:16" ht="30" customHeight="1" x14ac:dyDescent="0.2">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3316</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3317</v>
      </c>
    </row>
    <row r="1449" spans="10:12" ht="15.75" customHeight="1" x14ac:dyDescent="0.2"/>
    <row r="1450" spans="10:12" ht="15" customHeight="1" x14ac:dyDescent="0.2">
      <c r="K1450" s="47">
        <f>IF(ABS(OBVEZE!D42-OBVEZE!D43-OBVEZE!D101)&gt;0,1,0)</f>
        <v>1</v>
      </c>
    </row>
  </sheetData>
  <sheetProtection algorithmName="SHA-512" hashValue="/sJstMZrz5XfAlpkIVmw8LWLE0MaUwZWu49WY1C8v+K565hk/UuQ5LSzp32RS9zNFxETCj3m90S/OYKQHskZzA==" saltValue="w5xS84mLQJPdp/uDxLPkl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Karmina Samaržija</cp:lastModifiedBy>
  <cp:lastPrinted>2023-12-21T13:12:35Z</cp:lastPrinted>
  <dcterms:created xsi:type="dcterms:W3CDTF">2022-04-01T05:14:30Z</dcterms:created>
  <dcterms:modified xsi:type="dcterms:W3CDTF">2024-01-29T11:38:37Z</dcterms:modified>
</cp:coreProperties>
</file>